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11760"/>
  </bookViews>
  <sheets>
    <sheet name="Умывальники" sheetId="2" r:id="rId1"/>
    <sheet name="Унитазы-вес штук на поддоне" sheetId="3" r:id="rId2"/>
    <sheet name="Комплектация унитазов-компактов" sheetId="4" r:id="rId3"/>
  </sheets>
  <calcPr calcId="124519" refMode="R1C1"/>
</workbook>
</file>

<file path=xl/calcChain.xml><?xml version="1.0" encoding="utf-8"?>
<calcChain xmlns="http://schemas.openxmlformats.org/spreadsheetml/2006/main">
  <c r="L5" i="3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Y4"/>
  <c r="T4"/>
  <c r="AB32"/>
  <c r="O32"/>
  <c r="AD32" s="1"/>
  <c r="AB31"/>
  <c r="O31"/>
  <c r="AD31" s="1"/>
  <c r="AB30"/>
  <c r="O30"/>
  <c r="AD30" s="1"/>
  <c r="AB29"/>
  <c r="O29"/>
  <c r="AD29" s="1"/>
  <c r="AB28"/>
  <c r="O28"/>
  <c r="AD28" s="1"/>
  <c r="O17"/>
  <c r="AB17"/>
  <c r="AD17"/>
  <c r="X23" i="2"/>
  <c r="T23"/>
  <c r="O23"/>
  <c r="K23"/>
  <c r="X22"/>
  <c r="T22"/>
  <c r="O22"/>
  <c r="K22"/>
  <c r="X21"/>
  <c r="T21"/>
  <c r="O21"/>
  <c r="K21"/>
  <c r="T4"/>
  <c r="T5"/>
  <c r="T6"/>
  <c r="T7"/>
  <c r="T8"/>
  <c r="T9"/>
  <c r="T10"/>
  <c r="T11"/>
  <c r="T12"/>
  <c r="T13"/>
  <c r="T14"/>
  <c r="T15"/>
  <c r="T16"/>
  <c r="T17"/>
  <c r="T18"/>
  <c r="T19"/>
  <c r="T20"/>
  <c r="T24"/>
  <c r="T25"/>
  <c r="T26"/>
  <c r="T27"/>
  <c r="T28"/>
  <c r="T29"/>
  <c r="T30"/>
  <c r="T31"/>
  <c r="T3"/>
  <c r="K4"/>
  <c r="K5"/>
  <c r="K6"/>
  <c r="K7"/>
  <c r="K8"/>
  <c r="K9"/>
  <c r="K10"/>
  <c r="K11"/>
  <c r="K12"/>
  <c r="K13"/>
  <c r="K14"/>
  <c r="K15"/>
  <c r="K16"/>
  <c r="K17"/>
  <c r="K18"/>
  <c r="K19"/>
  <c r="K20"/>
  <c r="K24"/>
  <c r="K25"/>
  <c r="K26"/>
  <c r="K27"/>
  <c r="K28"/>
  <c r="K29"/>
  <c r="K30"/>
  <c r="K31"/>
  <c r="K3"/>
  <c r="AB37" i="3" l="1"/>
  <c r="O37"/>
  <c r="AD37" s="1"/>
  <c r="AB36"/>
  <c r="O36"/>
  <c r="AD36" s="1"/>
  <c r="O35"/>
  <c r="AB35"/>
  <c r="O41"/>
  <c r="O38"/>
  <c r="O33"/>
  <c r="O34"/>
  <c r="O4"/>
  <c r="AD4" s="1"/>
  <c r="O7"/>
  <c r="AB8"/>
  <c r="O8"/>
  <c r="O5"/>
  <c r="AB5"/>
  <c r="X30" i="2"/>
  <c r="X19"/>
  <c r="O19"/>
  <c r="O18"/>
  <c r="X18"/>
  <c r="X12"/>
  <c r="X11"/>
  <c r="X10"/>
  <c r="X9"/>
  <c r="X8"/>
  <c r="X6"/>
  <c r="X5"/>
  <c r="O5"/>
  <c r="X31"/>
  <c r="X29"/>
  <c r="X28"/>
  <c r="X27"/>
  <c r="X26"/>
  <c r="X25"/>
  <c r="X24"/>
  <c r="X20"/>
  <c r="X17"/>
  <c r="X16"/>
  <c r="X15"/>
  <c r="X14"/>
  <c r="X13"/>
  <c r="X7"/>
  <c r="X4"/>
  <c r="X3"/>
  <c r="O27" i="3"/>
  <c r="AB34"/>
  <c r="AD35" l="1"/>
  <c r="AD34"/>
  <c r="AD8"/>
  <c r="AD5"/>
  <c r="AD20"/>
  <c r="AD21"/>
  <c r="O30" i="2"/>
  <c r="O31"/>
  <c r="O27"/>
  <c r="O28"/>
  <c r="O29"/>
  <c r="O20"/>
  <c r="O24"/>
  <c r="O25"/>
  <c r="O26"/>
  <c r="O4"/>
  <c r="O6"/>
  <c r="O7"/>
  <c r="O8"/>
  <c r="O9"/>
  <c r="O10"/>
  <c r="O11"/>
  <c r="O12"/>
  <c r="O13"/>
  <c r="O14"/>
  <c r="O15"/>
  <c r="O16"/>
  <c r="O17"/>
  <c r="O3"/>
  <c r="O6" i="3" l="1"/>
  <c r="O9"/>
  <c r="O10"/>
  <c r="O11"/>
  <c r="O12"/>
  <c r="O13"/>
  <c r="O14"/>
  <c r="O15"/>
  <c r="O16"/>
  <c r="O18"/>
  <c r="O19"/>
  <c r="O22"/>
  <c r="O23"/>
  <c r="O24"/>
  <c r="O25"/>
  <c r="O26"/>
  <c r="O39"/>
  <c r="O40"/>
  <c r="AD41"/>
  <c r="AB43"/>
  <c r="AD43" s="1"/>
  <c r="AB42"/>
  <c r="AD42" s="1"/>
  <c r="AB12"/>
  <c r="AB22"/>
  <c r="AB7"/>
  <c r="AB33"/>
  <c r="AD12" l="1"/>
  <c r="AD33"/>
  <c r="AD22"/>
  <c r="AD7"/>
  <c r="AB27"/>
  <c r="AD27" s="1"/>
  <c r="AB26"/>
  <c r="AD26" s="1"/>
  <c r="AB38"/>
  <c r="AD38" s="1"/>
  <c r="AB11"/>
  <c r="AD11" s="1"/>
  <c r="AB15"/>
  <c r="AD15" s="1"/>
  <c r="AB16"/>
  <c r="AD16" s="1"/>
  <c r="AB18"/>
  <c r="AD18" s="1"/>
  <c r="AB9"/>
  <c r="AD9" s="1"/>
  <c r="AB10"/>
  <c r="AD10" s="1"/>
  <c r="AB23"/>
  <c r="AD23" s="1"/>
  <c r="AB6"/>
  <c r="AD6" s="1"/>
  <c r="AB19"/>
  <c r="AD19" s="1"/>
  <c r="AB24"/>
  <c r="AD24" s="1"/>
  <c r="AB25"/>
  <c r="AD25" s="1"/>
  <c r="AB13"/>
  <c r="AD13" s="1"/>
  <c r="AB14"/>
  <c r="AD14" s="1"/>
  <c r="AB39"/>
  <c r="AD39" s="1"/>
  <c r="AB40"/>
  <c r="AD40" s="1"/>
</calcChain>
</file>

<file path=xl/sharedStrings.xml><?xml version="1.0" encoding="utf-8"?>
<sst xmlns="http://schemas.openxmlformats.org/spreadsheetml/2006/main" count="905" uniqueCount="325">
  <si>
    <t>Унитаз-компакт</t>
  </si>
  <si>
    <t>Элегант</t>
  </si>
  <si>
    <t>Лира</t>
  </si>
  <si>
    <t>Премьер</t>
  </si>
  <si>
    <t>Ресса</t>
  </si>
  <si>
    <t>Комфорт</t>
  </si>
  <si>
    <t>Поло</t>
  </si>
  <si>
    <t>Наименование изделия</t>
  </si>
  <si>
    <t>Неро</t>
  </si>
  <si>
    <t>Детский</t>
  </si>
  <si>
    <t>Премьер Люкс микролифт</t>
  </si>
  <si>
    <t>Комфорт Люкс микролифт</t>
  </si>
  <si>
    <t>Вега</t>
  </si>
  <si>
    <t>Неро Люкс</t>
  </si>
  <si>
    <t>Элеганс</t>
  </si>
  <si>
    <t>Унитаз подвесной</t>
  </si>
  <si>
    <t>Стандарт</t>
  </si>
  <si>
    <t>Унитаз</t>
  </si>
  <si>
    <t>Бачок</t>
  </si>
  <si>
    <t>Арматура</t>
  </si>
  <si>
    <t>Сиденье</t>
  </si>
  <si>
    <t>Стандартный</t>
  </si>
  <si>
    <t>Лиран</t>
  </si>
  <si>
    <t>Элеганс микролифт</t>
  </si>
  <si>
    <t>Уют 450</t>
  </si>
  <si>
    <t>Уют 500</t>
  </si>
  <si>
    <t>Уют 550</t>
  </si>
  <si>
    <t>Уют 600</t>
  </si>
  <si>
    <t>Элеганс 500</t>
  </si>
  <si>
    <t>Элеганс 550</t>
  </si>
  <si>
    <t>Элеганс 600</t>
  </si>
  <si>
    <t>Элеганс 650</t>
  </si>
  <si>
    <t>Элегия</t>
  </si>
  <si>
    <t>Элегия угловой</t>
  </si>
  <si>
    <t>Пьедестал</t>
  </si>
  <si>
    <t>Пьедестал Ресса</t>
  </si>
  <si>
    <t>Писсуар Люкс</t>
  </si>
  <si>
    <t>Писсуар Мини</t>
  </si>
  <si>
    <t>Биде Люкс</t>
  </si>
  <si>
    <t>Напольный</t>
  </si>
  <si>
    <t>Унитаз напольный</t>
  </si>
  <si>
    <t>Вес изделия, кг.</t>
  </si>
  <si>
    <t>600*490*150</t>
  </si>
  <si>
    <t>650*440*140</t>
  </si>
  <si>
    <t>540*370*390</t>
  </si>
  <si>
    <t>425*320*240</t>
  </si>
  <si>
    <t>Штук на поддоне</t>
  </si>
  <si>
    <t>Вес брутто изделия, кг.</t>
  </si>
  <si>
    <t>Вес гофрокороба, кг.</t>
  </si>
  <si>
    <t>Размер гофрокороба (Д*Ш*В), мм</t>
  </si>
  <si>
    <t>570*180*470</t>
  </si>
  <si>
    <t>620*210*500</t>
  </si>
  <si>
    <t>360*160*360</t>
  </si>
  <si>
    <t>700*210*180</t>
  </si>
  <si>
    <t>690*450*335</t>
  </si>
  <si>
    <t>540*370*420</t>
  </si>
  <si>
    <t>Комплектация</t>
  </si>
  <si>
    <t>Обрамление</t>
  </si>
  <si>
    <t>-</t>
  </si>
  <si>
    <t>Штук в ряду</t>
  </si>
  <si>
    <t>Рядов на поддоне</t>
  </si>
  <si>
    <t>Высота паллета, мм</t>
  </si>
  <si>
    <t>Вес брутто паллет (с поддоном), кг.</t>
  </si>
  <si>
    <t>Штрих-код</t>
  </si>
  <si>
    <t>Лира умыв.</t>
  </si>
  <si>
    <t>Ресса умыв.</t>
  </si>
  <si>
    <t>Ока умыв.</t>
  </si>
  <si>
    <t>Стандарт умыв.</t>
  </si>
  <si>
    <t>Комфорт умыв.</t>
  </si>
  <si>
    <t>Элеганс умыв.</t>
  </si>
  <si>
    <t>Угловой умыв.</t>
  </si>
  <si>
    <t>460*180*355</t>
  </si>
  <si>
    <t>Вес, кг.</t>
  </si>
  <si>
    <t>Название</t>
  </si>
  <si>
    <t>Элеганс Люкс</t>
  </si>
  <si>
    <t>795*390*415</t>
  </si>
  <si>
    <t>775*380*415</t>
  </si>
  <si>
    <t>740*340*355</t>
  </si>
  <si>
    <t>795*390*425</t>
  </si>
  <si>
    <t>795*410*425</t>
  </si>
  <si>
    <t>530*430*390</t>
  </si>
  <si>
    <t>595*170*470</t>
  </si>
  <si>
    <t>Высота паллета</t>
  </si>
  <si>
    <t>Вес БРУТТО паллет (с поддоном), кг.</t>
  </si>
  <si>
    <t>Валдай</t>
  </si>
  <si>
    <t>Установка</t>
  </si>
  <si>
    <t>Пьедестал или Кронштейны КСт 240</t>
  </si>
  <si>
    <t>Рио</t>
  </si>
  <si>
    <t>Рио Люкс микролифт</t>
  </si>
  <si>
    <t>Соло</t>
  </si>
  <si>
    <t>Пьедестал или Кронштейны КСт 210</t>
  </si>
  <si>
    <t>Пьедестал или мебель</t>
  </si>
  <si>
    <t>Мебель</t>
  </si>
  <si>
    <t>Кронштейны КСТ 320</t>
  </si>
  <si>
    <t>Писсуар Каскад в комплекте с сенсорным оборудованием</t>
  </si>
  <si>
    <t>410*260*340</t>
  </si>
  <si>
    <t>825*390*440</t>
  </si>
  <si>
    <t>Кронштейны КСт 240</t>
  </si>
  <si>
    <t>Лира Люкс микролифт</t>
  </si>
  <si>
    <t>На стену</t>
  </si>
  <si>
    <t>460*350*120</t>
  </si>
  <si>
    <t>500*405*130</t>
  </si>
  <si>
    <t>550*435*120</t>
  </si>
  <si>
    <t>605*445*145</t>
  </si>
  <si>
    <t>540*470*145</t>
  </si>
  <si>
    <t>510*415*130</t>
  </si>
  <si>
    <t>Размеры изделия Д*Ш*В, мм</t>
  </si>
  <si>
    <t>660*350*815</t>
  </si>
  <si>
    <t>610*350*750</t>
  </si>
  <si>
    <t>650*360*765</t>
  </si>
  <si>
    <t>585*460*160</t>
  </si>
  <si>
    <t>Соло Люкс микрофит</t>
  </si>
  <si>
    <t>Технические характеристики изделий, производимых АО "Кировская керамика"</t>
  </si>
  <si>
    <t>Размеры короба Д*Ш*В, мм</t>
  </si>
  <si>
    <t>Прайм</t>
  </si>
  <si>
    <t>620*350*740</t>
  </si>
  <si>
    <t>Штрих-код/артикул</t>
  </si>
  <si>
    <t>Комплект</t>
  </si>
  <si>
    <t>"Унитаз Элеганс подвесной с инстал Уклад"</t>
  </si>
  <si>
    <t>"Унитаз Элеганс подвесной с инстал Уклад" микролифт</t>
  </si>
  <si>
    <t>Элеганс подвесной</t>
  </si>
  <si>
    <t>Комплект инсталяции с хром кнопкой</t>
  </si>
  <si>
    <t>1140х160х430</t>
  </si>
  <si>
    <t>вес поддона +-20 кг.</t>
  </si>
  <si>
    <t>525*350*380</t>
  </si>
  <si>
    <t>510*415*140</t>
  </si>
  <si>
    <t>645*555*120</t>
  </si>
  <si>
    <t>450*400*100</t>
  </si>
  <si>
    <t>650*205*160</t>
  </si>
  <si>
    <t>680*200*175</t>
  </si>
  <si>
    <t>Крепление</t>
  </si>
  <si>
    <t>Пакет</t>
  </si>
  <si>
    <t>Короб</t>
  </si>
  <si>
    <t>620*350*785</t>
  </si>
  <si>
    <t>Обрамление вес, кг.</t>
  </si>
  <si>
    <t>Размеры изделия (Д*Ш*Глубина чаши - для умывальников, Д*Ш*В - для остальных изделий), мм</t>
  </si>
  <si>
    <t>670*190*450</t>
  </si>
  <si>
    <t>1145х566х435</t>
  </si>
  <si>
    <t>Комплект сенсорного оборудования,крепление для писсуара</t>
  </si>
  <si>
    <t>Fun</t>
  </si>
  <si>
    <t>Прима</t>
  </si>
  <si>
    <t>Прима Люкс</t>
  </si>
  <si>
    <t>650*360*790</t>
  </si>
  <si>
    <t>510*180*505</t>
  </si>
  <si>
    <t>660*260*600</t>
  </si>
  <si>
    <t>Монро 500</t>
  </si>
  <si>
    <t>Монро 550</t>
  </si>
  <si>
    <t>635*360*790</t>
  </si>
  <si>
    <t>560х170х420</t>
  </si>
  <si>
    <t>вес поддона 20 кг.</t>
  </si>
  <si>
    <t>555*445*135</t>
  </si>
  <si>
    <t>615*470*135</t>
  </si>
  <si>
    <t>605*440*135</t>
  </si>
  <si>
    <t>555*425*130</t>
  </si>
  <si>
    <t>560*450*145</t>
  </si>
  <si>
    <t>560*435*125</t>
  </si>
  <si>
    <t>Хирургический ЛЮКС умыв.</t>
  </si>
  <si>
    <t>655*585*200</t>
  </si>
  <si>
    <t>4640021066645 (с/о); 4640021066652 (б/о)</t>
  </si>
  <si>
    <t>680*435*320</t>
  </si>
  <si>
    <t>4620008196725(с/о)   4620008195568 (б/о)</t>
  </si>
  <si>
    <t xml:space="preserve">Браво </t>
  </si>
  <si>
    <t>610*350*790</t>
  </si>
  <si>
    <t>615*370*800</t>
  </si>
  <si>
    <t>555*285*670</t>
  </si>
  <si>
    <t>640*350*820</t>
  </si>
  <si>
    <t>635*360*810</t>
  </si>
  <si>
    <t>620*370*820</t>
  </si>
  <si>
    <t>620*370*810</t>
  </si>
  <si>
    <t>610*345*770</t>
  </si>
  <si>
    <t>620*350*730</t>
  </si>
  <si>
    <t>620*350*775</t>
  </si>
  <si>
    <t>620*350*760</t>
  </si>
  <si>
    <t>"Сканди"</t>
  </si>
  <si>
    <t>Норд</t>
  </si>
  <si>
    <t>Scandi Start</t>
  </si>
  <si>
    <t>775х380х415</t>
  </si>
  <si>
    <t>625х350х790</t>
  </si>
  <si>
    <t>Поддон: Д*Ш 1200*800х150 мм</t>
  </si>
  <si>
    <t>"Сканди" Люкс микролифт</t>
  </si>
  <si>
    <t>Наименование унитаза-компакта</t>
  </si>
  <si>
    <t>Крепление сиденья к унитазу</t>
  </si>
  <si>
    <t>Выпуск унитаза</t>
  </si>
  <si>
    <t>Наименование</t>
  </si>
  <si>
    <t>Характеристика</t>
  </si>
  <si>
    <t>Производитель</t>
  </si>
  <si>
    <t xml:space="preserve">Производитель </t>
  </si>
  <si>
    <t>2-реж, 3/6 л</t>
  </si>
  <si>
    <t>Уклад</t>
  </si>
  <si>
    <t>Полипропилен</t>
  </si>
  <si>
    <t>Пластиковое</t>
  </si>
  <si>
    <t>Косой</t>
  </si>
  <si>
    <t>Ани Пласт</t>
  </si>
  <si>
    <t>"Люкс" Поло</t>
  </si>
  <si>
    <t>Жесткий полипропилен, микролифт</t>
  </si>
  <si>
    <t>ПолиПласт</t>
  </si>
  <si>
    <t>1-реж</t>
  </si>
  <si>
    <t>Уклад/Инкоэр</t>
  </si>
  <si>
    <t>1- реж</t>
  </si>
  <si>
    <t>Детское</t>
  </si>
  <si>
    <t>Комфорт+</t>
  </si>
  <si>
    <t>"Люкс" Комфорт микролифт</t>
  </si>
  <si>
    <t>Стандарт/Лира</t>
  </si>
  <si>
    <t>"Люкс" Лира-Рондо</t>
  </si>
  <si>
    <t>"Люкс" NERO</t>
  </si>
  <si>
    <t>Дюропласт, микролифт, функция быстрого снятия</t>
  </si>
  <si>
    <t>Dino Plast</t>
  </si>
  <si>
    <t>Нерж. сталь</t>
  </si>
  <si>
    <t>Горизонтальный</t>
  </si>
  <si>
    <t>"Люкс" OLI, Домино</t>
  </si>
  <si>
    <t>OLI</t>
  </si>
  <si>
    <t>Рондо</t>
  </si>
  <si>
    <t>Уклад / Инкоэр</t>
  </si>
  <si>
    <t>"Люкс" Рондо</t>
  </si>
  <si>
    <t>Соло Люкс микролифт</t>
  </si>
  <si>
    <t>Соло "Люкс" микролифт</t>
  </si>
  <si>
    <t>Элеганс Подвесной микролифт</t>
  </si>
  <si>
    <t>Элеганс Люкс Подвесной</t>
  </si>
  <si>
    <t>"Люкс" ОРИОН</t>
  </si>
  <si>
    <t>Браво</t>
  </si>
  <si>
    <t>"Лира" 2-х уровневая</t>
  </si>
  <si>
    <t>"Ресса" 2-х уровневая</t>
  </si>
  <si>
    <t>Уклад/ АниПласт</t>
  </si>
  <si>
    <t>"Люкс" Норд-Премьер</t>
  </si>
  <si>
    <t>SIAMP/ OLI</t>
  </si>
  <si>
    <t>Полипропилен (быстросъемный)</t>
  </si>
  <si>
    <t>500х415х170</t>
  </si>
  <si>
    <t>550х417х170</t>
  </si>
  <si>
    <t>Бриг</t>
  </si>
  <si>
    <t xml:space="preserve">Рио Подвесной </t>
  </si>
  <si>
    <t>Рио Люкс Подвесной</t>
  </si>
  <si>
    <t>Олимп</t>
  </si>
  <si>
    <t xml:space="preserve">"Люкс" Поло или "Люкс" OLI, </t>
  </si>
  <si>
    <t>"Люкс" Олимп</t>
  </si>
  <si>
    <t>Престиж</t>
  </si>
  <si>
    <t>Престиж\</t>
  </si>
  <si>
    <t xml:space="preserve">"Люкс" Поло  </t>
  </si>
  <si>
    <t>Домино (К)</t>
  </si>
  <si>
    <t>"Люкс" Домино</t>
  </si>
  <si>
    <t>Галант</t>
  </si>
  <si>
    <t>УК тм KIROVIT</t>
  </si>
  <si>
    <t>Прайм (Стандартный)</t>
  </si>
  <si>
    <t>Сканди</t>
  </si>
  <si>
    <t>Сканди Люкс</t>
  </si>
  <si>
    <t>Соло "быстросъем"</t>
  </si>
  <si>
    <t>Стиль</t>
  </si>
  <si>
    <t>Уют</t>
  </si>
  <si>
    <t>Инкоэр</t>
  </si>
  <si>
    <t>"Люкс" Уют</t>
  </si>
  <si>
    <t>Фарт</t>
  </si>
  <si>
    <t xml:space="preserve">Рио (Рио) </t>
  </si>
  <si>
    <t>*В комплектации унитазов-компактов возможны изменения. Подробную информацию уточняйте у менеджеров отдела реализации и маркетинга.</t>
  </si>
  <si>
    <t>Ока (Фарт)</t>
  </si>
  <si>
    <t>617*360*780</t>
  </si>
  <si>
    <t xml:space="preserve">Рио (Рио) Люкс </t>
  </si>
  <si>
    <t>Д,м</t>
  </si>
  <si>
    <t>Ш,м</t>
  </si>
  <si>
    <t>В,м</t>
  </si>
  <si>
    <t>Объем изделия, м3</t>
  </si>
  <si>
    <t>Объем упаковки, м3</t>
  </si>
  <si>
    <t>Умывальник "Уют-45" белый мебельный 1 отверстие 1 величины б/к Киров ROSA</t>
  </si>
  <si>
    <t>Наименование 1С</t>
  </si>
  <si>
    <t>Код 1С</t>
  </si>
  <si>
    <t>Умывальник "Уют-50" белый мебельный 1 отверстие 1 величины б/к Киров ROSA</t>
  </si>
  <si>
    <t>Умывальник "Уют-55" белый мебельный 1 отверстие 2 величины б/к Киров ROSA</t>
  </si>
  <si>
    <t>Умывальник "Уют-60" белый мебельный 1 отверстие 3 величины б/к Киров ROSA</t>
  </si>
  <si>
    <t>Умывальник "Элеганс 500х458" мебельный белый 1отв. г.Киров ROSA</t>
  </si>
  <si>
    <t>Умывальник "Элеганс 550х505" мебельный белый 1отв. г.Киров ROSA</t>
  </si>
  <si>
    <t>Умывальник "Элеганс 600" мебельный белый 1отв. г.Киров ROSA</t>
  </si>
  <si>
    <t>Умывальник "Элеганс 65" белый мебельный ROSA</t>
  </si>
  <si>
    <t>Умывальник "Элегия 45" угловой, белый мебельный 1 отверстие 3 величины б/к Киров ROSA</t>
  </si>
  <si>
    <t>Умывальник "Элегия 60" белый мебельный 1 отверстие 3 величины б/к Киров ROSA</t>
  </si>
  <si>
    <t>Умывальник "Лира" белый, 540х470,  1отв. г.Киров ROSA</t>
  </si>
  <si>
    <t>Умывальник "Ресса" белый 1отв. г.Киров ROSA</t>
  </si>
  <si>
    <t>Умывальник "Ока" 550х445 белый 1отв. г.Киров ROSA</t>
  </si>
  <si>
    <t>Умывальник "Стандарт" белый, 560х430, 1отв. г.Киров ROSA</t>
  </si>
  <si>
    <t>Умывальник "Комфорт" белый, 510х415, 1отв. г.Киров ROSA</t>
  </si>
  <si>
    <t>Умывальник "Монро 500х465" мебельный белый 1отв. г.Киров ROSA</t>
  </si>
  <si>
    <t>Умывальник "Монро 550х515" мебельный белый 1отв. г.Киров ROSA</t>
  </si>
  <si>
    <t>Умывальник "Угловой" белый 400х450 1отв. г.Киров ROSA</t>
  </si>
  <si>
    <t>Умывальник хирургический бел 1/отв б/к Киров ROSA</t>
  </si>
  <si>
    <t>Пьедестал белый г.Киров ROSA</t>
  </si>
  <si>
    <t>Пьедестал "Ресса" белый г.Киров ROSA</t>
  </si>
  <si>
    <t>Писсуар "Люкс" белый Киров ROSA</t>
  </si>
  <si>
    <t>Писсуар «Каскад» в комплекте с сенсорным оборудованием белый  г.Киров ROSA</t>
  </si>
  <si>
    <t>Писсуар «Мини» белый  г.Киров ROSA</t>
  </si>
  <si>
    <t>Биде "Люкс"1 отв.,белый б/к Киров ROSA</t>
  </si>
  <si>
    <t>наименование 1с</t>
  </si>
  <si>
    <t>код санрикс</t>
  </si>
  <si>
    <t>Унитаз-компакт "Браво" белый, н/п, гор.вып., 3/6л,сид.п/п,Киров ROSA</t>
  </si>
  <si>
    <t>Унитаз-компакт "Валдай" белый,н/п, косой вып.,3/6л, сид.п/п,Киров ROSA</t>
  </si>
  <si>
    <t>Унитаз-компакт "Вега" ниж/под, кос/вып, 2-реж.арм, сид/микролифт, белый (Киров) ROSA</t>
  </si>
  <si>
    <t>Унитаз-компакт "Детский" ниж/под, кос/вып, 1-реж.арм, сид/полипр, белый (Киров) ROSA</t>
  </si>
  <si>
    <t>Унитаз-компакт "Комфорт Люкс" ниж/под, кос/вып, 2-реж.арм, сид/микр, белый (Киров) ROSA</t>
  </si>
  <si>
    <t>Унитаз-компакт "Комфорт" ниж/под, кос/вып, 2-реж.арм, сид/полипр, белый (Киров)</t>
  </si>
  <si>
    <t>Унитаз-компакт "Лира" белый н/п, кос/вып, кнопка, воронкообр (арматура+сиденье+крепеж) ROSA</t>
  </si>
  <si>
    <t>Унитаз-компакт "Лира Люкс" ниж/под, кос/вып, 2-реж.арм, сид/микролифт, белый (Киров) ROSA</t>
  </si>
  <si>
    <t>Унитаз-компакт "Неро" белый,н/п, гор.вып.,3/6л, сид.д/п с микр.+DinoPlast Киров ROSA</t>
  </si>
  <si>
    <t>Унитаз-компакт "Неро Люкс" белый,н/п, гор.вып.,3/6л OLI, сид.д/п с микр.+DinoPlast Киров ROSA</t>
  </si>
  <si>
    <t>Унитаз-компакт "Премьер" кракелюр,н/п, гор.вып.,3/6л, сид.п/п, Киров ROSA</t>
  </si>
  <si>
    <t>Унитаз-компакт "Премьер Люкс" с микролифтом полипласт белый,н/п, гор.вып., 3/6л, Киров ROSA</t>
  </si>
  <si>
    <t>650*360*766</t>
  </si>
  <si>
    <t>795*390*426</t>
  </si>
  <si>
    <t>Унитаз-компакт "Премьер" н/п, гориз. выпуск, воронкообр. Киров (арматура+сиденье+крепеж) ROSA</t>
  </si>
  <si>
    <t>Унитаз-компакт "Поло" ниж/подв, кос/вып, 2-реж.арм, сид/микролифт, белый (Киров) ROSA</t>
  </si>
  <si>
    <t>Унитаз-компакт "Ресса" бел., нижн.подв., кос.вып., кнопка, Киров (арматура+сиденье+крепеж) ROSA</t>
  </si>
  <si>
    <t>Унитаз-компакт "Стандарт" ниж/под, кос/вып, 1-реж.арм, сид/полипр, белый (Киров) ROSA</t>
  </si>
  <si>
    <t>Унитаз-компакт "Соло" белый, н/п, гор.вып.,3/6л, сид.п/п,Киров ROSA</t>
  </si>
  <si>
    <t>Унитаз-компакт "Соло" коричневый, н/п, гор.вып.,3/6л, сид.п/п,Киров ROSA</t>
  </si>
  <si>
    <t>Унитаз-компакт "Соло" зеленый, н/п, гор.вып.,3/6л, сид.п/п,Киров ROSA</t>
  </si>
  <si>
    <t>Унитаз-компакт "Соло" синий, н/п, гор.вып.,3/6л, сид.п/п,Киров ROSA</t>
  </si>
  <si>
    <t>Унитаз-компакт "Соло" черный, н/п, гор.вып.,3/6л, сид.п/п,Киров ROSA</t>
  </si>
  <si>
    <t>Унитаз-компакт "Соло" кракелюр,н/п, гор.вып.,3/6л, сид.п/п, Киров ROSA</t>
  </si>
  <si>
    <t>Унитаз-компакт "Соло Люкс" с микролифтом белый, Киров ROSA</t>
  </si>
  <si>
    <t>Унитаз-компакт "Сканди" белый,н/п, гор.вып.,3/6л, сид.п/п, Киров ROSA</t>
  </si>
  <si>
    <t>Унитаз-компакт "Сканди Люкс" с микролифтом белый, ,н/п, гор.вып., 3/6л, Киров ROSA</t>
  </si>
  <si>
    <t>Унитаз-компакт "Уют" белый, н/п, косой вып., 3/6л, сид.п/п, Киров ROSA</t>
  </si>
  <si>
    <t>Унитаз-компакт "Элегант" бел., нижн.подв., кос.вып., кнопка, Киров (арматура+сиденье+крепеж) ROSA</t>
  </si>
  <si>
    <t>Унитаз подвесной "Элеганс" с микролифтом ПолиПласт белый, Киров ROSA</t>
  </si>
  <si>
    <t>Унитаз «Напольный» турецкий белый  г.Киров ROSA</t>
  </si>
  <si>
    <t>Унитаз подвесной "Элеганс" Люкс с сиденьем дюропласт, Киров ROSA</t>
  </si>
  <si>
    <t>Изделия</t>
  </si>
  <si>
    <t>Короба</t>
  </si>
  <si>
    <t>Объем,м3</t>
  </si>
  <si>
    <t>Вес изделия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</si>
</sst>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" fontId="3" fillId="0" borderId="0" xfId="0" applyNumberFormat="1" applyFont="1"/>
    <xf numFmtId="1" fontId="3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/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0" xfId="0" applyFont="1" applyFill="1"/>
    <xf numFmtId="0" fontId="3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/>
    </xf>
    <xf numFmtId="14" fontId="9" fillId="0" borderId="5" xfId="0" applyNumberFormat="1" applyFont="1" applyBorder="1" applyAlignment="1"/>
    <xf numFmtId="0" fontId="6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8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wrapText="1"/>
    </xf>
    <xf numFmtId="0" fontId="7" fillId="0" borderId="2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2" fillId="0" borderId="0" xfId="0" applyFont="1" applyFill="1" applyAlignment="1">
      <alignment horizontal="left"/>
    </xf>
    <xf numFmtId="14" fontId="1" fillId="0" borderId="0" xfId="0" applyNumberFormat="1" applyFont="1" applyFill="1" applyAlignment="1">
      <alignment horizontal="left"/>
    </xf>
    <xf numFmtId="1" fontId="3" fillId="0" borderId="1" xfId="0" applyNumberFormat="1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14" fontId="3" fillId="0" borderId="0" xfId="0" applyNumberFormat="1" applyFont="1" applyFill="1" applyAlignment="1">
      <alignment horizontal="right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32"/>
  <sheetViews>
    <sheetView tabSelected="1" zoomScale="110" zoomScaleNormal="110" workbookViewId="0">
      <selection activeCell="A3" sqref="A3"/>
    </sheetView>
  </sheetViews>
  <sheetFormatPr defaultColWidth="8.85546875" defaultRowHeight="12"/>
  <cols>
    <col min="1" max="2" width="14.85546875" style="44" customWidth="1"/>
    <col min="3" max="3" width="9.140625" style="44" customWidth="1"/>
    <col min="4" max="4" width="7.28515625" style="45" customWidth="1"/>
    <col min="5" max="5" width="15.7109375" style="45" customWidth="1"/>
    <col min="6" max="6" width="16.7109375" style="45" customWidth="1"/>
    <col min="7" max="7" width="14.42578125" style="45" hidden="1" customWidth="1"/>
    <col min="8" max="8" width="7.140625" style="45" customWidth="1"/>
    <col min="9" max="9" width="6.85546875" style="45" customWidth="1"/>
    <col min="10" max="11" width="8" style="45" customWidth="1"/>
    <col min="12" max="15" width="7.7109375" style="45" customWidth="1"/>
    <col min="16" max="16" width="11.5703125" style="45" hidden="1" customWidth="1"/>
    <col min="17" max="17" width="7.140625" style="45" customWidth="1"/>
    <col min="18" max="18" width="6.85546875" style="45" customWidth="1"/>
    <col min="19" max="20" width="8" style="45" customWidth="1"/>
    <col min="21" max="23" width="7.28515625" style="45" customWidth="1"/>
    <col min="24" max="24" width="9.28515625" style="45" customWidth="1"/>
    <col min="25" max="25" width="17.42578125" style="44" customWidth="1"/>
    <col min="26" max="26" width="15.140625" style="1" bestFit="1" customWidth="1"/>
    <col min="27" max="16384" width="8.85546875" style="1"/>
  </cols>
  <sheetData>
    <row r="1" spans="1:26" ht="14.25">
      <c r="F1" s="46" t="s">
        <v>112</v>
      </c>
      <c r="Y1" s="47">
        <v>43727</v>
      </c>
      <c r="Z1" s="3" t="s">
        <v>149</v>
      </c>
    </row>
    <row r="2" spans="1:26" ht="65.45" customHeight="1">
      <c r="A2" s="2" t="s">
        <v>7</v>
      </c>
      <c r="B2" s="2" t="s">
        <v>261</v>
      </c>
      <c r="C2" s="2" t="s">
        <v>262</v>
      </c>
      <c r="D2" s="2" t="s">
        <v>41</v>
      </c>
      <c r="E2" s="2" t="s">
        <v>56</v>
      </c>
      <c r="F2" s="2" t="s">
        <v>85</v>
      </c>
      <c r="G2" s="2" t="s">
        <v>135</v>
      </c>
      <c r="H2" s="2" t="s">
        <v>255</v>
      </c>
      <c r="I2" s="2" t="s">
        <v>256</v>
      </c>
      <c r="J2" s="2" t="s">
        <v>257</v>
      </c>
      <c r="K2" s="2" t="s">
        <v>258</v>
      </c>
      <c r="L2" s="2" t="s">
        <v>46</v>
      </c>
      <c r="M2" s="2" t="s">
        <v>134</v>
      </c>
      <c r="N2" s="2" t="s">
        <v>48</v>
      </c>
      <c r="O2" s="2" t="s">
        <v>47</v>
      </c>
      <c r="P2" s="2" t="s">
        <v>49</v>
      </c>
      <c r="Q2" s="2" t="s">
        <v>255</v>
      </c>
      <c r="R2" s="2" t="s">
        <v>256</v>
      </c>
      <c r="S2" s="2" t="s">
        <v>257</v>
      </c>
      <c r="T2" s="2" t="s">
        <v>259</v>
      </c>
      <c r="U2" s="2" t="s">
        <v>59</v>
      </c>
      <c r="V2" s="2" t="s">
        <v>60</v>
      </c>
      <c r="W2" s="2" t="s">
        <v>61</v>
      </c>
      <c r="X2" s="2" t="s">
        <v>62</v>
      </c>
      <c r="Y2" s="4" t="s">
        <v>63</v>
      </c>
    </row>
    <row r="3" spans="1:26" s="3" customFormat="1" ht="24.75" customHeight="1">
      <c r="A3" s="15" t="s">
        <v>24</v>
      </c>
      <c r="B3" s="15" t="s">
        <v>260</v>
      </c>
      <c r="C3" s="15">
        <v>89462</v>
      </c>
      <c r="D3" s="31">
        <v>9</v>
      </c>
      <c r="E3" s="31" t="s">
        <v>57</v>
      </c>
      <c r="F3" s="31" t="s">
        <v>92</v>
      </c>
      <c r="G3" s="31" t="s">
        <v>100</v>
      </c>
      <c r="H3" s="31">
        <v>0.46</v>
      </c>
      <c r="I3" s="31">
        <v>0.35</v>
      </c>
      <c r="J3" s="31">
        <v>0.12</v>
      </c>
      <c r="K3" s="31">
        <f>J3*I3*H3</f>
        <v>1.932E-2</v>
      </c>
      <c r="L3" s="31">
        <v>40</v>
      </c>
      <c r="M3" s="31">
        <v>2E-3</v>
      </c>
      <c r="N3" s="31">
        <v>0.43</v>
      </c>
      <c r="O3" s="10">
        <f>D3+M3+N3</f>
        <v>9.4320000000000004</v>
      </c>
      <c r="P3" s="31" t="s">
        <v>71</v>
      </c>
      <c r="Q3" s="31">
        <v>0.46</v>
      </c>
      <c r="R3" s="31">
        <v>0.18</v>
      </c>
      <c r="S3" s="31">
        <v>0.35499999999999998</v>
      </c>
      <c r="T3" s="31">
        <f>S3*R3*Q3</f>
        <v>2.9394E-2</v>
      </c>
      <c r="U3" s="31">
        <v>8</v>
      </c>
      <c r="V3" s="31">
        <v>5</v>
      </c>
      <c r="W3" s="31">
        <v>2010</v>
      </c>
      <c r="X3" s="11">
        <f t="shared" ref="X3:X18" si="0">(D3+N3)*L3+20</f>
        <v>397.2</v>
      </c>
      <c r="Y3" s="48">
        <v>4620008192741</v>
      </c>
    </row>
    <row r="4" spans="1:26" s="3" customFormat="1" ht="21" customHeight="1">
      <c r="A4" s="15" t="s">
        <v>25</v>
      </c>
      <c r="B4" s="15" t="s">
        <v>263</v>
      </c>
      <c r="C4" s="15">
        <v>89464</v>
      </c>
      <c r="D4" s="31">
        <v>11.2</v>
      </c>
      <c r="E4" s="31" t="s">
        <v>57</v>
      </c>
      <c r="F4" s="31" t="s">
        <v>92</v>
      </c>
      <c r="G4" s="31" t="s">
        <v>125</v>
      </c>
      <c r="H4" s="31">
        <v>0.51</v>
      </c>
      <c r="I4" s="31">
        <v>0.41499999999999998</v>
      </c>
      <c r="J4" s="31">
        <v>0.14000000000000001</v>
      </c>
      <c r="K4" s="31">
        <f t="shared" ref="K4:K31" si="1">J4*I4*H4</f>
        <v>2.9631000000000005E-2</v>
      </c>
      <c r="L4" s="31">
        <v>32</v>
      </c>
      <c r="M4" s="31">
        <v>2E-3</v>
      </c>
      <c r="N4" s="31">
        <v>0.68</v>
      </c>
      <c r="O4" s="10">
        <f t="shared" ref="O4:O31" si="2">D4+M4+N4</f>
        <v>11.882</v>
      </c>
      <c r="P4" s="31" t="s">
        <v>50</v>
      </c>
      <c r="Q4" s="31">
        <v>0.56999999999999995</v>
      </c>
      <c r="R4" s="31">
        <v>0.18</v>
      </c>
      <c r="S4" s="31">
        <v>0.47</v>
      </c>
      <c r="T4" s="31">
        <f t="shared" ref="T4:T31" si="3">S4*R4*Q4</f>
        <v>4.8221999999999994E-2</v>
      </c>
      <c r="U4" s="31">
        <v>8</v>
      </c>
      <c r="V4" s="31">
        <v>4</v>
      </c>
      <c r="W4" s="31">
        <v>2070</v>
      </c>
      <c r="X4" s="11">
        <f t="shared" si="0"/>
        <v>400.15999999999997</v>
      </c>
      <c r="Y4" s="48">
        <v>4620008192758</v>
      </c>
    </row>
    <row r="5" spans="1:26" s="3" customFormat="1">
      <c r="A5" s="15" t="s">
        <v>26</v>
      </c>
      <c r="B5" s="15" t="s">
        <v>264</v>
      </c>
      <c r="C5" s="15">
        <v>89463</v>
      </c>
      <c r="D5" s="31">
        <v>12.6</v>
      </c>
      <c r="E5" s="31" t="s">
        <v>57</v>
      </c>
      <c r="F5" s="31" t="s">
        <v>92</v>
      </c>
      <c r="G5" s="31" t="s">
        <v>150</v>
      </c>
      <c r="H5" s="31">
        <v>0.55500000000000005</v>
      </c>
      <c r="I5" s="31">
        <v>0.44500000000000001</v>
      </c>
      <c r="J5" s="31">
        <v>0.13500000000000001</v>
      </c>
      <c r="K5" s="31">
        <f t="shared" si="1"/>
        <v>3.3341625000000007E-2</v>
      </c>
      <c r="L5" s="31">
        <v>32</v>
      </c>
      <c r="M5" s="31">
        <v>2E-3</v>
      </c>
      <c r="N5" s="31">
        <v>0.68</v>
      </c>
      <c r="O5" s="10">
        <f>D5+M5+N5</f>
        <v>13.282</v>
      </c>
      <c r="P5" s="31" t="s">
        <v>50</v>
      </c>
      <c r="Q5" s="31">
        <v>0.56999999999999995</v>
      </c>
      <c r="R5" s="31">
        <v>0.18</v>
      </c>
      <c r="S5" s="31">
        <v>0.47</v>
      </c>
      <c r="T5" s="31">
        <f t="shared" si="3"/>
        <v>4.8221999999999994E-2</v>
      </c>
      <c r="U5" s="31">
        <v>8</v>
      </c>
      <c r="V5" s="31">
        <v>4</v>
      </c>
      <c r="W5" s="31">
        <v>2070</v>
      </c>
      <c r="X5" s="11">
        <f>(D5+N5)*L5+20</f>
        <v>444.96</v>
      </c>
      <c r="Y5" s="48">
        <v>4620008192765</v>
      </c>
    </row>
    <row r="6" spans="1:26" s="3" customFormat="1" ht="19.5" customHeight="1">
      <c r="A6" s="15" t="s">
        <v>27</v>
      </c>
      <c r="B6" s="15" t="s">
        <v>265</v>
      </c>
      <c r="C6" s="15">
        <v>89465</v>
      </c>
      <c r="D6" s="31">
        <v>15.4</v>
      </c>
      <c r="E6" s="31" t="s">
        <v>57</v>
      </c>
      <c r="F6" s="31" t="s">
        <v>92</v>
      </c>
      <c r="G6" s="31" t="s">
        <v>151</v>
      </c>
      <c r="H6" s="31">
        <v>0.61499999999999999</v>
      </c>
      <c r="I6" s="31">
        <v>0.47</v>
      </c>
      <c r="J6" s="31">
        <v>0.13500000000000001</v>
      </c>
      <c r="K6" s="31">
        <f t="shared" si="1"/>
        <v>3.9021750000000001E-2</v>
      </c>
      <c r="L6" s="31">
        <v>28</v>
      </c>
      <c r="M6" s="31">
        <v>2E-3</v>
      </c>
      <c r="N6" s="31">
        <v>0.73</v>
      </c>
      <c r="O6" s="10">
        <f t="shared" si="2"/>
        <v>16.132000000000001</v>
      </c>
      <c r="P6" s="31" t="s">
        <v>51</v>
      </c>
      <c r="Q6" s="31">
        <v>0.62</v>
      </c>
      <c r="R6" s="31">
        <v>0.21</v>
      </c>
      <c r="S6" s="31">
        <v>0.5</v>
      </c>
      <c r="T6" s="31">
        <f t="shared" si="3"/>
        <v>6.5099999999999991E-2</v>
      </c>
      <c r="U6" s="31">
        <v>7</v>
      </c>
      <c r="V6" s="31">
        <v>4</v>
      </c>
      <c r="W6" s="31">
        <v>2210</v>
      </c>
      <c r="X6" s="11">
        <f>(D6+N6)*L6+20</f>
        <v>471.64</v>
      </c>
      <c r="Y6" s="48">
        <v>4620008192772</v>
      </c>
    </row>
    <row r="7" spans="1:26" s="3" customFormat="1" ht="21.75" customHeight="1">
      <c r="A7" s="15" t="s">
        <v>28</v>
      </c>
      <c r="B7" s="15" t="s">
        <v>266</v>
      </c>
      <c r="C7" s="15">
        <v>103622</v>
      </c>
      <c r="D7" s="31">
        <v>11.4</v>
      </c>
      <c r="E7" s="31" t="s">
        <v>57</v>
      </c>
      <c r="F7" s="31" t="s">
        <v>92</v>
      </c>
      <c r="G7" s="31" t="s">
        <v>101</v>
      </c>
      <c r="H7" s="31">
        <v>0.5</v>
      </c>
      <c r="I7" s="31">
        <v>0.40500000000000003</v>
      </c>
      <c r="J7" s="31">
        <v>0.13</v>
      </c>
      <c r="K7" s="31">
        <f t="shared" si="1"/>
        <v>2.6325000000000001E-2</v>
      </c>
      <c r="L7" s="31">
        <v>32</v>
      </c>
      <c r="M7" s="31">
        <v>2E-3</v>
      </c>
      <c r="N7" s="31">
        <v>0.68</v>
      </c>
      <c r="O7" s="10">
        <f t="shared" si="2"/>
        <v>12.082000000000001</v>
      </c>
      <c r="P7" s="31" t="s">
        <v>50</v>
      </c>
      <c r="Q7" s="31">
        <v>0.56999999999999995</v>
      </c>
      <c r="R7" s="31">
        <v>0.18</v>
      </c>
      <c r="S7" s="31">
        <v>0.47</v>
      </c>
      <c r="T7" s="31">
        <f t="shared" si="3"/>
        <v>4.8221999999999994E-2</v>
      </c>
      <c r="U7" s="31">
        <v>8</v>
      </c>
      <c r="V7" s="31">
        <v>4</v>
      </c>
      <c r="W7" s="31">
        <v>2070</v>
      </c>
      <c r="X7" s="11">
        <f t="shared" si="0"/>
        <v>406.56</v>
      </c>
      <c r="Y7" s="48">
        <v>4620008195766</v>
      </c>
    </row>
    <row r="8" spans="1:26" s="3" customFormat="1" ht="18.75" customHeight="1">
      <c r="A8" s="15" t="s">
        <v>29</v>
      </c>
      <c r="B8" s="15" t="s">
        <v>267</v>
      </c>
      <c r="C8" s="15">
        <v>103623</v>
      </c>
      <c r="D8" s="31">
        <v>12.8</v>
      </c>
      <c r="E8" s="31" t="s">
        <v>57</v>
      </c>
      <c r="F8" s="31" t="s">
        <v>92</v>
      </c>
      <c r="G8" s="31" t="s">
        <v>102</v>
      </c>
      <c r="H8" s="31">
        <v>0.55000000000000004</v>
      </c>
      <c r="I8" s="31">
        <v>0.435</v>
      </c>
      <c r="J8" s="31">
        <v>0.12</v>
      </c>
      <c r="K8" s="31">
        <f t="shared" si="1"/>
        <v>2.8709999999999999E-2</v>
      </c>
      <c r="L8" s="31">
        <v>32</v>
      </c>
      <c r="M8" s="31">
        <v>2E-3</v>
      </c>
      <c r="N8" s="31">
        <v>0.68</v>
      </c>
      <c r="O8" s="10">
        <f t="shared" si="2"/>
        <v>13.482000000000001</v>
      </c>
      <c r="P8" s="31" t="s">
        <v>50</v>
      </c>
      <c r="Q8" s="31">
        <v>0.56999999999999995</v>
      </c>
      <c r="R8" s="31">
        <v>0.18</v>
      </c>
      <c r="S8" s="31">
        <v>0.47</v>
      </c>
      <c r="T8" s="31">
        <f t="shared" si="3"/>
        <v>4.8221999999999994E-2</v>
      </c>
      <c r="U8" s="31">
        <v>8</v>
      </c>
      <c r="V8" s="31">
        <v>4</v>
      </c>
      <c r="W8" s="31">
        <v>2070</v>
      </c>
      <c r="X8" s="11">
        <f>(D8+N8)*L8+20</f>
        <v>451.36</v>
      </c>
      <c r="Y8" s="48">
        <v>4620008195551</v>
      </c>
    </row>
    <row r="9" spans="1:26" s="3" customFormat="1" ht="18.75" customHeight="1">
      <c r="A9" s="15" t="s">
        <v>30</v>
      </c>
      <c r="B9" s="15" t="s">
        <v>268</v>
      </c>
      <c r="C9" s="15">
        <v>103624</v>
      </c>
      <c r="D9" s="31">
        <v>14.8</v>
      </c>
      <c r="E9" s="31" t="s">
        <v>57</v>
      </c>
      <c r="F9" s="31" t="s">
        <v>92</v>
      </c>
      <c r="G9" s="31" t="s">
        <v>152</v>
      </c>
      <c r="H9" s="31">
        <v>0.60499999999999998</v>
      </c>
      <c r="I9" s="31">
        <v>0.44</v>
      </c>
      <c r="J9" s="31">
        <v>0.13500000000000001</v>
      </c>
      <c r="K9" s="31">
        <f t="shared" si="1"/>
        <v>3.5936999999999997E-2</v>
      </c>
      <c r="L9" s="31">
        <v>24</v>
      </c>
      <c r="M9" s="31">
        <v>2E-3</v>
      </c>
      <c r="N9" s="31">
        <v>0.89</v>
      </c>
      <c r="O9" s="10">
        <f t="shared" si="2"/>
        <v>15.692000000000002</v>
      </c>
      <c r="P9" s="31" t="s">
        <v>136</v>
      </c>
      <c r="Q9" s="31">
        <v>0.67</v>
      </c>
      <c r="R9" s="31">
        <v>0.19</v>
      </c>
      <c r="S9" s="31">
        <v>0.45</v>
      </c>
      <c r="T9" s="31">
        <f t="shared" si="3"/>
        <v>5.728500000000001E-2</v>
      </c>
      <c r="U9" s="31">
        <v>6</v>
      </c>
      <c r="V9" s="31">
        <v>4</v>
      </c>
      <c r="W9" s="31">
        <v>1990</v>
      </c>
      <c r="X9" s="11">
        <f>(D9+N9)*L9+20</f>
        <v>396.56000000000006</v>
      </c>
      <c r="Y9" s="48">
        <v>4620008196114</v>
      </c>
    </row>
    <row r="10" spans="1:26" s="3" customFormat="1" ht="19.5" customHeight="1">
      <c r="A10" s="15" t="s">
        <v>31</v>
      </c>
      <c r="B10" s="15" t="s">
        <v>269</v>
      </c>
      <c r="C10" s="15">
        <v>89474</v>
      </c>
      <c r="D10" s="31">
        <v>15.5</v>
      </c>
      <c r="E10" s="31" t="s">
        <v>57</v>
      </c>
      <c r="F10" s="31" t="s">
        <v>92</v>
      </c>
      <c r="G10" s="31" t="s">
        <v>43</v>
      </c>
      <c r="H10" s="31">
        <v>0.65</v>
      </c>
      <c r="I10" s="31">
        <v>0.44</v>
      </c>
      <c r="J10" s="31">
        <v>0.14000000000000001</v>
      </c>
      <c r="K10" s="31">
        <f t="shared" si="1"/>
        <v>4.0040000000000006E-2</v>
      </c>
      <c r="L10" s="31">
        <v>24</v>
      </c>
      <c r="M10" s="31">
        <v>2E-3</v>
      </c>
      <c r="N10" s="31">
        <v>0.89</v>
      </c>
      <c r="O10" s="10">
        <f t="shared" si="2"/>
        <v>16.391999999999999</v>
      </c>
      <c r="P10" s="31" t="s">
        <v>136</v>
      </c>
      <c r="Q10" s="31">
        <v>0.67</v>
      </c>
      <c r="R10" s="31">
        <v>0.19</v>
      </c>
      <c r="S10" s="31">
        <v>0.45</v>
      </c>
      <c r="T10" s="31">
        <f t="shared" si="3"/>
        <v>5.728500000000001E-2</v>
      </c>
      <c r="U10" s="31">
        <v>6</v>
      </c>
      <c r="V10" s="31">
        <v>4</v>
      </c>
      <c r="W10" s="31">
        <v>1990</v>
      </c>
      <c r="X10" s="11">
        <f>(D10+N10)*L10+20</f>
        <v>413.36</v>
      </c>
      <c r="Y10" s="48">
        <v>4620008192475</v>
      </c>
    </row>
    <row r="11" spans="1:26" s="3" customFormat="1">
      <c r="A11" s="15" t="s">
        <v>32</v>
      </c>
      <c r="B11" s="15" t="s">
        <v>271</v>
      </c>
      <c r="C11" s="15">
        <v>89467</v>
      </c>
      <c r="D11" s="31">
        <v>13.7</v>
      </c>
      <c r="E11" s="31" t="s">
        <v>58</v>
      </c>
      <c r="F11" s="31" t="s">
        <v>92</v>
      </c>
      <c r="G11" s="31" t="s">
        <v>103</v>
      </c>
      <c r="H11" s="31">
        <v>0.60499999999999998</v>
      </c>
      <c r="I11" s="31">
        <v>0.44500000000000001</v>
      </c>
      <c r="J11" s="31">
        <v>0.14499999999999999</v>
      </c>
      <c r="K11" s="31">
        <f t="shared" si="1"/>
        <v>3.9037624999999999E-2</v>
      </c>
      <c r="L11" s="31">
        <v>28</v>
      </c>
      <c r="M11" s="31"/>
      <c r="N11" s="31">
        <v>0.73</v>
      </c>
      <c r="O11" s="10">
        <f t="shared" si="2"/>
        <v>14.43</v>
      </c>
      <c r="P11" s="31" t="s">
        <v>51</v>
      </c>
      <c r="Q11" s="31">
        <v>0.62</v>
      </c>
      <c r="R11" s="31">
        <v>0.21</v>
      </c>
      <c r="S11" s="31">
        <v>0.5</v>
      </c>
      <c r="T11" s="31">
        <f t="shared" si="3"/>
        <v>6.5099999999999991E-2</v>
      </c>
      <c r="U11" s="31">
        <v>7</v>
      </c>
      <c r="V11" s="31">
        <v>4</v>
      </c>
      <c r="W11" s="31">
        <v>2210</v>
      </c>
      <c r="X11" s="11">
        <f>(D11+N11)*L11+20</f>
        <v>424.03999999999996</v>
      </c>
      <c r="Y11" s="48">
        <v>4620008190433</v>
      </c>
    </row>
    <row r="12" spans="1:26" s="3" customFormat="1" ht="21" customHeight="1">
      <c r="A12" s="15" t="s">
        <v>33</v>
      </c>
      <c r="B12" s="15" t="s">
        <v>270</v>
      </c>
      <c r="C12" s="15">
        <v>89466</v>
      </c>
      <c r="D12" s="31">
        <v>14.1</v>
      </c>
      <c r="E12" s="31" t="s">
        <v>57</v>
      </c>
      <c r="F12" s="31" t="s">
        <v>92</v>
      </c>
      <c r="G12" s="31" t="s">
        <v>126</v>
      </c>
      <c r="H12" s="31">
        <v>0.64500000000000002</v>
      </c>
      <c r="I12" s="31">
        <v>0.55500000000000005</v>
      </c>
      <c r="J12" s="31">
        <v>0.12</v>
      </c>
      <c r="K12" s="31">
        <f t="shared" si="1"/>
        <v>4.2957000000000002E-2</v>
      </c>
      <c r="L12" s="31">
        <v>32</v>
      </c>
      <c r="M12" s="31">
        <v>2E-3</v>
      </c>
      <c r="N12" s="31">
        <v>0.61</v>
      </c>
      <c r="O12" s="10">
        <f t="shared" si="2"/>
        <v>14.712</v>
      </c>
      <c r="P12" s="31" t="s">
        <v>143</v>
      </c>
      <c r="Q12" s="31">
        <v>0.51</v>
      </c>
      <c r="R12" s="31">
        <v>0.18</v>
      </c>
      <c r="S12" s="31">
        <v>0.505</v>
      </c>
      <c r="T12" s="31">
        <f t="shared" si="3"/>
        <v>4.6358999999999997E-2</v>
      </c>
      <c r="U12" s="31">
        <v>8</v>
      </c>
      <c r="V12" s="31">
        <v>4</v>
      </c>
      <c r="W12" s="31">
        <v>2210</v>
      </c>
      <c r="X12" s="11">
        <f>(D12+N12)*L12+20</f>
        <v>490.71999999999997</v>
      </c>
      <c r="Y12" s="48">
        <v>4620008192482</v>
      </c>
    </row>
    <row r="13" spans="1:26" s="3" customFormat="1" ht="19.5" customHeight="1">
      <c r="A13" s="15" t="s">
        <v>64</v>
      </c>
      <c r="B13" s="15" t="s">
        <v>272</v>
      </c>
      <c r="C13" s="15">
        <v>103629</v>
      </c>
      <c r="D13" s="31">
        <v>12.6</v>
      </c>
      <c r="E13" s="31" t="s">
        <v>58</v>
      </c>
      <c r="F13" s="31" t="s">
        <v>34</v>
      </c>
      <c r="G13" s="31" t="s">
        <v>104</v>
      </c>
      <c r="H13" s="31">
        <v>0.54</v>
      </c>
      <c r="I13" s="31">
        <v>0.47</v>
      </c>
      <c r="J13" s="31">
        <v>0.14499999999999999</v>
      </c>
      <c r="K13" s="31">
        <f t="shared" si="1"/>
        <v>3.6800999999999993E-2</v>
      </c>
      <c r="L13" s="31">
        <v>32</v>
      </c>
      <c r="M13" s="31"/>
      <c r="N13" s="31">
        <v>0.68</v>
      </c>
      <c r="O13" s="10">
        <f t="shared" si="2"/>
        <v>13.28</v>
      </c>
      <c r="P13" s="31" t="s">
        <v>50</v>
      </c>
      <c r="Q13" s="31">
        <v>0.56999999999999995</v>
      </c>
      <c r="R13" s="31">
        <v>0.18</v>
      </c>
      <c r="S13" s="31">
        <v>0.47</v>
      </c>
      <c r="T13" s="31">
        <f t="shared" si="3"/>
        <v>4.8221999999999994E-2</v>
      </c>
      <c r="U13" s="31">
        <v>8</v>
      </c>
      <c r="V13" s="31">
        <v>4</v>
      </c>
      <c r="W13" s="31">
        <v>2070</v>
      </c>
      <c r="X13" s="11">
        <f t="shared" si="0"/>
        <v>444.96</v>
      </c>
      <c r="Y13" s="48">
        <v>4620008192369</v>
      </c>
    </row>
    <row r="14" spans="1:26" s="3" customFormat="1" ht="23.25" customHeight="1">
      <c r="A14" s="15" t="s">
        <v>65</v>
      </c>
      <c r="B14" s="15" t="s">
        <v>273</v>
      </c>
      <c r="C14" s="15">
        <v>712985</v>
      </c>
      <c r="D14" s="31">
        <v>11.7</v>
      </c>
      <c r="E14" s="31" t="s">
        <v>58</v>
      </c>
      <c r="F14" s="31" t="s">
        <v>86</v>
      </c>
      <c r="G14" s="31" t="s">
        <v>153</v>
      </c>
      <c r="H14" s="31">
        <v>0.55500000000000005</v>
      </c>
      <c r="I14" s="31">
        <v>0.42499999999999999</v>
      </c>
      <c r="J14" s="31">
        <v>0.13</v>
      </c>
      <c r="K14" s="31">
        <f t="shared" si="1"/>
        <v>3.0663750000000004E-2</v>
      </c>
      <c r="L14" s="31">
        <v>32</v>
      </c>
      <c r="M14" s="31"/>
      <c r="N14" s="31">
        <v>0.68</v>
      </c>
      <c r="O14" s="10">
        <f t="shared" si="2"/>
        <v>12.379999999999999</v>
      </c>
      <c r="P14" s="31" t="s">
        <v>50</v>
      </c>
      <c r="Q14" s="31">
        <v>0.56999999999999995</v>
      </c>
      <c r="R14" s="31">
        <v>0.18</v>
      </c>
      <c r="S14" s="31">
        <v>0.47</v>
      </c>
      <c r="T14" s="31">
        <f t="shared" si="3"/>
        <v>4.8221999999999994E-2</v>
      </c>
      <c r="U14" s="31">
        <v>8</v>
      </c>
      <c r="V14" s="31">
        <v>4</v>
      </c>
      <c r="W14" s="31">
        <v>2070</v>
      </c>
      <c r="X14" s="11">
        <f t="shared" si="0"/>
        <v>416.15999999999997</v>
      </c>
      <c r="Y14" s="48">
        <v>4620008190266</v>
      </c>
    </row>
    <row r="15" spans="1:26" s="3" customFormat="1" ht="16.899999999999999" customHeight="1">
      <c r="A15" s="15" t="s">
        <v>66</v>
      </c>
      <c r="B15" s="15" t="s">
        <v>274</v>
      </c>
      <c r="C15" s="15">
        <v>103634</v>
      </c>
      <c r="D15" s="31">
        <v>12.9</v>
      </c>
      <c r="E15" s="31" t="s">
        <v>58</v>
      </c>
      <c r="F15" s="31" t="s">
        <v>97</v>
      </c>
      <c r="G15" s="31" t="s">
        <v>154</v>
      </c>
      <c r="H15" s="31">
        <v>0.56000000000000005</v>
      </c>
      <c r="I15" s="31">
        <v>0.45</v>
      </c>
      <c r="J15" s="31">
        <v>0.14499999999999999</v>
      </c>
      <c r="K15" s="31">
        <f t="shared" si="1"/>
        <v>3.6540000000000003E-2</v>
      </c>
      <c r="L15" s="31">
        <v>32</v>
      </c>
      <c r="M15" s="31"/>
      <c r="N15" s="31">
        <v>0.68</v>
      </c>
      <c r="O15" s="10">
        <f t="shared" si="2"/>
        <v>13.58</v>
      </c>
      <c r="P15" s="31" t="s">
        <v>50</v>
      </c>
      <c r="Q15" s="31">
        <v>0.56999999999999995</v>
      </c>
      <c r="R15" s="31">
        <v>0.18</v>
      </c>
      <c r="S15" s="31">
        <v>0.47</v>
      </c>
      <c r="T15" s="31">
        <f t="shared" si="3"/>
        <v>4.8221999999999994E-2</v>
      </c>
      <c r="U15" s="31">
        <v>8</v>
      </c>
      <c r="V15" s="31">
        <v>4</v>
      </c>
      <c r="W15" s="31">
        <v>2070</v>
      </c>
      <c r="X15" s="11">
        <f t="shared" si="0"/>
        <v>454.56</v>
      </c>
      <c r="Y15" s="48">
        <v>4620008194592</v>
      </c>
    </row>
    <row r="16" spans="1:26" s="3" customFormat="1" ht="24" customHeight="1">
      <c r="A16" s="15" t="s">
        <v>67</v>
      </c>
      <c r="B16" s="15" t="s">
        <v>275</v>
      </c>
      <c r="C16" s="15">
        <v>89345</v>
      </c>
      <c r="D16" s="31">
        <v>11</v>
      </c>
      <c r="E16" s="31" t="s">
        <v>58</v>
      </c>
      <c r="F16" s="31" t="s">
        <v>90</v>
      </c>
      <c r="G16" s="31" t="s">
        <v>155</v>
      </c>
      <c r="H16" s="31">
        <v>0.56000000000000005</v>
      </c>
      <c r="I16" s="31">
        <v>0.435</v>
      </c>
      <c r="J16" s="31">
        <v>0.125</v>
      </c>
      <c r="K16" s="31">
        <f t="shared" si="1"/>
        <v>3.0450000000000001E-2</v>
      </c>
      <c r="L16" s="31">
        <v>32</v>
      </c>
      <c r="M16" s="31"/>
      <c r="N16" s="31">
        <v>0.68</v>
      </c>
      <c r="O16" s="10">
        <f t="shared" si="2"/>
        <v>11.68</v>
      </c>
      <c r="P16" s="31" t="s">
        <v>50</v>
      </c>
      <c r="Q16" s="31">
        <v>0.56999999999999995</v>
      </c>
      <c r="R16" s="31">
        <v>0.18</v>
      </c>
      <c r="S16" s="31">
        <v>0.47</v>
      </c>
      <c r="T16" s="31">
        <f t="shared" si="3"/>
        <v>4.8221999999999994E-2</v>
      </c>
      <c r="U16" s="31">
        <v>8</v>
      </c>
      <c r="V16" s="31">
        <v>4</v>
      </c>
      <c r="W16" s="31">
        <v>2070</v>
      </c>
      <c r="X16" s="11">
        <f t="shared" si="0"/>
        <v>393.76</v>
      </c>
      <c r="Y16" s="7" t="s">
        <v>160</v>
      </c>
      <c r="Z16" s="6"/>
    </row>
    <row r="17" spans="1:25" s="3" customFormat="1" ht="26.25" customHeight="1">
      <c r="A17" s="15" t="s">
        <v>68</v>
      </c>
      <c r="B17" s="15" t="s">
        <v>276</v>
      </c>
      <c r="C17" s="15">
        <v>103625</v>
      </c>
      <c r="D17" s="31">
        <v>10.6</v>
      </c>
      <c r="E17" s="31" t="s">
        <v>58</v>
      </c>
      <c r="F17" s="31" t="s">
        <v>90</v>
      </c>
      <c r="G17" s="31" t="s">
        <v>105</v>
      </c>
      <c r="H17" s="31">
        <v>0.51</v>
      </c>
      <c r="I17" s="31">
        <v>0.41499999999999998</v>
      </c>
      <c r="J17" s="31">
        <v>0.13</v>
      </c>
      <c r="K17" s="31">
        <f t="shared" si="1"/>
        <v>2.7514500000000001E-2</v>
      </c>
      <c r="L17" s="31">
        <v>32</v>
      </c>
      <c r="M17" s="31"/>
      <c r="N17" s="31">
        <v>0.68</v>
      </c>
      <c r="O17" s="10">
        <f t="shared" si="2"/>
        <v>11.28</v>
      </c>
      <c r="P17" s="31" t="s">
        <v>50</v>
      </c>
      <c r="Q17" s="31">
        <v>0.56999999999999995</v>
      </c>
      <c r="R17" s="31">
        <v>0.18</v>
      </c>
      <c r="S17" s="31">
        <v>0.47</v>
      </c>
      <c r="T17" s="31">
        <f t="shared" si="3"/>
        <v>4.8221999999999994E-2</v>
      </c>
      <c r="U17" s="31">
        <v>8</v>
      </c>
      <c r="V17" s="31">
        <v>4</v>
      </c>
      <c r="W17" s="31">
        <v>2070</v>
      </c>
      <c r="X17" s="11">
        <f t="shared" si="0"/>
        <v>380.96</v>
      </c>
      <c r="Y17" s="7">
        <v>4620008192567</v>
      </c>
    </row>
    <row r="18" spans="1:25" s="3" customFormat="1" ht="22.9" customHeight="1">
      <c r="A18" s="15" t="s">
        <v>145</v>
      </c>
      <c r="B18" s="15" t="s">
        <v>277</v>
      </c>
      <c r="C18" s="15">
        <v>103620</v>
      </c>
      <c r="D18" s="31">
        <v>11.3</v>
      </c>
      <c r="E18" s="31" t="s">
        <v>57</v>
      </c>
      <c r="F18" s="31" t="s">
        <v>92</v>
      </c>
      <c r="G18" s="31" t="s">
        <v>226</v>
      </c>
      <c r="H18" s="31">
        <v>0.5</v>
      </c>
      <c r="I18" s="31">
        <v>0.41499999999999998</v>
      </c>
      <c r="J18" s="31">
        <v>0.17</v>
      </c>
      <c r="K18" s="31">
        <f t="shared" si="1"/>
        <v>3.5275000000000001E-2</v>
      </c>
      <c r="L18" s="31">
        <v>32</v>
      </c>
      <c r="M18" s="31"/>
      <c r="N18" s="31">
        <v>0.6</v>
      </c>
      <c r="O18" s="10">
        <f>D18+M18+N18</f>
        <v>11.9</v>
      </c>
      <c r="P18" s="31" t="s">
        <v>148</v>
      </c>
      <c r="Q18" s="31">
        <v>0.56000000000000005</v>
      </c>
      <c r="R18" s="31">
        <v>0.17</v>
      </c>
      <c r="S18" s="31">
        <v>0.42</v>
      </c>
      <c r="T18" s="31">
        <f t="shared" si="3"/>
        <v>3.9984000000000006E-2</v>
      </c>
      <c r="U18" s="31">
        <v>8</v>
      </c>
      <c r="V18" s="31">
        <v>4</v>
      </c>
      <c r="W18" s="31">
        <v>1700</v>
      </c>
      <c r="X18" s="11">
        <f t="shared" si="0"/>
        <v>400.8</v>
      </c>
      <c r="Y18" s="7">
        <v>4630055550500</v>
      </c>
    </row>
    <row r="19" spans="1:25" s="3" customFormat="1" ht="22.9" customHeight="1">
      <c r="A19" s="15" t="s">
        <v>146</v>
      </c>
      <c r="B19" s="15" t="s">
        <v>278</v>
      </c>
      <c r="C19" s="15">
        <v>103621</v>
      </c>
      <c r="D19" s="31">
        <v>11.8</v>
      </c>
      <c r="E19" s="31" t="s">
        <v>57</v>
      </c>
      <c r="F19" s="31" t="s">
        <v>92</v>
      </c>
      <c r="G19" s="31" t="s">
        <v>227</v>
      </c>
      <c r="H19" s="31">
        <v>0.55000000000000004</v>
      </c>
      <c r="I19" s="31">
        <v>0.41699999999999998</v>
      </c>
      <c r="J19" s="31">
        <v>0.41699999999999998</v>
      </c>
      <c r="K19" s="31">
        <f t="shared" si="1"/>
        <v>9.563895E-2</v>
      </c>
      <c r="L19" s="31">
        <v>32</v>
      </c>
      <c r="M19" s="31"/>
      <c r="N19" s="31">
        <v>0.6</v>
      </c>
      <c r="O19" s="10">
        <f>D19+M19+N19</f>
        <v>12.4</v>
      </c>
      <c r="P19" s="31" t="s">
        <v>148</v>
      </c>
      <c r="Q19" s="31">
        <v>0.56000000000000005</v>
      </c>
      <c r="R19" s="31">
        <v>0.17</v>
      </c>
      <c r="S19" s="31">
        <v>0.42</v>
      </c>
      <c r="T19" s="31">
        <f t="shared" si="3"/>
        <v>3.9984000000000006E-2</v>
      </c>
      <c r="U19" s="31">
        <v>8</v>
      </c>
      <c r="V19" s="31">
        <v>4</v>
      </c>
      <c r="W19" s="31">
        <v>1700</v>
      </c>
      <c r="X19" s="11">
        <f>(D19+N19)*L19+20</f>
        <v>416.8</v>
      </c>
      <c r="Y19" s="7">
        <v>4630055550050</v>
      </c>
    </row>
    <row r="20" spans="1:25" s="3" customFormat="1" ht="24.75" customHeight="1">
      <c r="A20" s="15" t="s">
        <v>69</v>
      </c>
      <c r="B20" s="15" t="s">
        <v>266</v>
      </c>
      <c r="C20" s="15">
        <v>103622</v>
      </c>
      <c r="D20" s="31">
        <v>14.7</v>
      </c>
      <c r="E20" s="31" t="s">
        <v>58</v>
      </c>
      <c r="F20" s="31" t="s">
        <v>34</v>
      </c>
      <c r="G20" s="31" t="s">
        <v>42</v>
      </c>
      <c r="H20" s="31">
        <v>0.6</v>
      </c>
      <c r="I20" s="31">
        <v>0.49</v>
      </c>
      <c r="J20" s="31">
        <v>0.15</v>
      </c>
      <c r="K20" s="31">
        <f t="shared" si="1"/>
        <v>4.4099999999999993E-2</v>
      </c>
      <c r="L20" s="31">
        <v>28</v>
      </c>
      <c r="M20" s="31"/>
      <c r="N20" s="31">
        <v>0.73</v>
      </c>
      <c r="O20" s="10">
        <f>D20+M20+N20</f>
        <v>15.43</v>
      </c>
      <c r="P20" s="31" t="s">
        <v>51</v>
      </c>
      <c r="Q20" s="31">
        <v>0.62</v>
      </c>
      <c r="R20" s="31">
        <v>0.21</v>
      </c>
      <c r="S20" s="31">
        <v>0.5</v>
      </c>
      <c r="T20" s="31">
        <f t="shared" si="3"/>
        <v>6.5099999999999991E-2</v>
      </c>
      <c r="U20" s="31">
        <v>7</v>
      </c>
      <c r="V20" s="31">
        <v>4</v>
      </c>
      <c r="W20" s="31">
        <v>2210</v>
      </c>
      <c r="X20" s="11">
        <f t="shared" ref="X20:X31" si="4">(D20+N20)*L20+20</f>
        <v>452.03999999999996</v>
      </c>
      <c r="Y20" s="48">
        <v>4620008192659</v>
      </c>
    </row>
    <row r="21" spans="1:25" s="3" customFormat="1" ht="25.5" customHeight="1">
      <c r="A21" s="15" t="s">
        <v>69</v>
      </c>
      <c r="B21" s="15" t="s">
        <v>267</v>
      </c>
      <c r="C21" s="15">
        <v>103623</v>
      </c>
      <c r="D21" s="31">
        <v>14.7</v>
      </c>
      <c r="E21" s="31" t="s">
        <v>58</v>
      </c>
      <c r="F21" s="31" t="s">
        <v>34</v>
      </c>
      <c r="G21" s="31" t="s">
        <v>42</v>
      </c>
      <c r="H21" s="31">
        <v>0.6</v>
      </c>
      <c r="I21" s="31">
        <v>0.49</v>
      </c>
      <c r="J21" s="31">
        <v>0.15</v>
      </c>
      <c r="K21" s="31">
        <f t="shared" ref="K21:K23" si="5">J21*I21*H21</f>
        <v>4.4099999999999993E-2</v>
      </c>
      <c r="L21" s="31">
        <v>28</v>
      </c>
      <c r="M21" s="31"/>
      <c r="N21" s="31">
        <v>0.73</v>
      </c>
      <c r="O21" s="10">
        <f t="shared" ref="O21:O23" si="6">D21+M21+N21</f>
        <v>15.43</v>
      </c>
      <c r="P21" s="31" t="s">
        <v>51</v>
      </c>
      <c r="Q21" s="31">
        <v>0.62</v>
      </c>
      <c r="R21" s="31">
        <v>0.21</v>
      </c>
      <c r="S21" s="31">
        <v>0.5</v>
      </c>
      <c r="T21" s="31">
        <f t="shared" ref="T21:T23" si="7">S21*R21*Q21</f>
        <v>6.5099999999999991E-2</v>
      </c>
      <c r="U21" s="31">
        <v>7</v>
      </c>
      <c r="V21" s="31">
        <v>4</v>
      </c>
      <c r="W21" s="31">
        <v>2210</v>
      </c>
      <c r="X21" s="11">
        <f t="shared" ref="X21:X23" si="8">(D21+N21)*L21+20</f>
        <v>452.03999999999996</v>
      </c>
      <c r="Y21" s="48">
        <v>4620008192659</v>
      </c>
    </row>
    <row r="22" spans="1:25" s="3" customFormat="1" ht="22.5" customHeight="1">
      <c r="A22" s="15" t="s">
        <v>69</v>
      </c>
      <c r="B22" s="15" t="s">
        <v>268</v>
      </c>
      <c r="C22" s="15">
        <v>103624</v>
      </c>
      <c r="D22" s="31">
        <v>14.7</v>
      </c>
      <c r="E22" s="31" t="s">
        <v>58</v>
      </c>
      <c r="F22" s="31" t="s">
        <v>34</v>
      </c>
      <c r="G22" s="31" t="s">
        <v>42</v>
      </c>
      <c r="H22" s="31">
        <v>0.6</v>
      </c>
      <c r="I22" s="31">
        <v>0.49</v>
      </c>
      <c r="J22" s="31">
        <v>0.15</v>
      </c>
      <c r="K22" s="31">
        <f t="shared" si="5"/>
        <v>4.4099999999999993E-2</v>
      </c>
      <c r="L22" s="31">
        <v>28</v>
      </c>
      <c r="M22" s="31"/>
      <c r="N22" s="31">
        <v>0.73</v>
      </c>
      <c r="O22" s="10">
        <f t="shared" si="6"/>
        <v>15.43</v>
      </c>
      <c r="P22" s="31" t="s">
        <v>51</v>
      </c>
      <c r="Q22" s="31">
        <v>0.62</v>
      </c>
      <c r="R22" s="31">
        <v>0.21</v>
      </c>
      <c r="S22" s="31">
        <v>0.5</v>
      </c>
      <c r="T22" s="31">
        <f t="shared" si="7"/>
        <v>6.5099999999999991E-2</v>
      </c>
      <c r="U22" s="31">
        <v>7</v>
      </c>
      <c r="V22" s="31">
        <v>4</v>
      </c>
      <c r="W22" s="31">
        <v>2210</v>
      </c>
      <c r="X22" s="11">
        <f t="shared" si="8"/>
        <v>452.03999999999996</v>
      </c>
      <c r="Y22" s="48">
        <v>4620008192659</v>
      </c>
    </row>
    <row r="23" spans="1:25" s="3" customFormat="1" ht="19.5" customHeight="1">
      <c r="A23" s="15" t="s">
        <v>69</v>
      </c>
      <c r="B23" s="15" t="s">
        <v>269</v>
      </c>
      <c r="C23" s="15">
        <v>89474</v>
      </c>
      <c r="D23" s="31">
        <v>14.7</v>
      </c>
      <c r="E23" s="31" t="s">
        <v>58</v>
      </c>
      <c r="F23" s="31" t="s">
        <v>34</v>
      </c>
      <c r="G23" s="31" t="s">
        <v>42</v>
      </c>
      <c r="H23" s="31">
        <v>0.6</v>
      </c>
      <c r="I23" s="31">
        <v>0.49</v>
      </c>
      <c r="J23" s="31">
        <v>0.15</v>
      </c>
      <c r="K23" s="31">
        <f t="shared" si="5"/>
        <v>4.4099999999999993E-2</v>
      </c>
      <c r="L23" s="31">
        <v>28</v>
      </c>
      <c r="M23" s="31"/>
      <c r="N23" s="31">
        <v>0.73</v>
      </c>
      <c r="O23" s="10">
        <f t="shared" si="6"/>
        <v>15.43</v>
      </c>
      <c r="P23" s="31" t="s">
        <v>51</v>
      </c>
      <c r="Q23" s="31">
        <v>0.62</v>
      </c>
      <c r="R23" s="31">
        <v>0.21</v>
      </c>
      <c r="S23" s="31">
        <v>0.5</v>
      </c>
      <c r="T23" s="31">
        <f t="shared" si="7"/>
        <v>6.5099999999999991E-2</v>
      </c>
      <c r="U23" s="31">
        <v>7</v>
      </c>
      <c r="V23" s="31">
        <v>4</v>
      </c>
      <c r="W23" s="31">
        <v>2210</v>
      </c>
      <c r="X23" s="11">
        <f t="shared" si="8"/>
        <v>452.03999999999996</v>
      </c>
      <c r="Y23" s="48">
        <v>4620008192659</v>
      </c>
    </row>
    <row r="24" spans="1:25" s="3" customFormat="1" ht="21" customHeight="1">
      <c r="A24" s="15" t="s">
        <v>70</v>
      </c>
      <c r="B24" s="15" t="s">
        <v>279</v>
      </c>
      <c r="C24" s="15">
        <v>103645</v>
      </c>
      <c r="D24" s="31">
        <v>7.7</v>
      </c>
      <c r="E24" s="31" t="s">
        <v>58</v>
      </c>
      <c r="F24" s="31" t="s">
        <v>91</v>
      </c>
      <c r="G24" s="31" t="s">
        <v>127</v>
      </c>
      <c r="H24" s="31">
        <v>0.45</v>
      </c>
      <c r="I24" s="31">
        <v>0.4</v>
      </c>
      <c r="J24" s="31">
        <v>0.1</v>
      </c>
      <c r="K24" s="31">
        <f t="shared" si="1"/>
        <v>1.8000000000000006E-2</v>
      </c>
      <c r="L24" s="31">
        <v>60</v>
      </c>
      <c r="M24" s="31"/>
      <c r="N24" s="31">
        <v>0.33</v>
      </c>
      <c r="O24" s="10">
        <f t="shared" si="2"/>
        <v>8.0299999999999994</v>
      </c>
      <c r="P24" s="31" t="s">
        <v>52</v>
      </c>
      <c r="Q24" s="31">
        <v>0.36</v>
      </c>
      <c r="R24" s="31">
        <v>0.16</v>
      </c>
      <c r="S24" s="31">
        <v>0.36</v>
      </c>
      <c r="T24" s="31">
        <f t="shared" si="3"/>
        <v>2.0735999999999997E-2</v>
      </c>
      <c r="U24" s="31">
        <v>12</v>
      </c>
      <c r="V24" s="31">
        <v>5</v>
      </c>
      <c r="W24" s="31">
        <v>2020</v>
      </c>
      <c r="X24" s="11">
        <f t="shared" si="4"/>
        <v>501.79999999999995</v>
      </c>
      <c r="Y24" s="48">
        <v>4620008190303</v>
      </c>
    </row>
    <row r="25" spans="1:25" s="3" customFormat="1" ht="25.9" customHeight="1">
      <c r="A25" s="15" t="s">
        <v>156</v>
      </c>
      <c r="B25" s="15" t="s">
        <v>280</v>
      </c>
      <c r="C25" s="15">
        <v>89461</v>
      </c>
      <c r="D25" s="31">
        <v>23.1</v>
      </c>
      <c r="E25" s="31" t="s">
        <v>58</v>
      </c>
      <c r="F25" s="31" t="s">
        <v>93</v>
      </c>
      <c r="G25" s="31" t="s">
        <v>157</v>
      </c>
      <c r="H25" s="31">
        <v>0.65500000000000003</v>
      </c>
      <c r="I25" s="31">
        <v>0.58499999999999996</v>
      </c>
      <c r="J25" s="31">
        <v>0.2</v>
      </c>
      <c r="K25" s="31">
        <f t="shared" si="1"/>
        <v>7.6634999999999995E-2</v>
      </c>
      <c r="L25" s="31">
        <v>10</v>
      </c>
      <c r="M25" s="31"/>
      <c r="N25" s="31">
        <v>1.26</v>
      </c>
      <c r="O25" s="10">
        <f t="shared" si="2"/>
        <v>24.360000000000003</v>
      </c>
      <c r="P25" s="31" t="s">
        <v>144</v>
      </c>
      <c r="Q25" s="31">
        <v>0.66</v>
      </c>
      <c r="R25" s="31">
        <v>0.26</v>
      </c>
      <c r="S25" s="31">
        <v>0.6</v>
      </c>
      <c r="T25" s="31">
        <f t="shared" si="3"/>
        <v>0.10296000000000001</v>
      </c>
      <c r="U25" s="31">
        <v>5</v>
      </c>
      <c r="V25" s="31">
        <v>2</v>
      </c>
      <c r="W25" s="31">
        <v>1400</v>
      </c>
      <c r="X25" s="11">
        <f t="shared" si="4"/>
        <v>263.60000000000002</v>
      </c>
      <c r="Y25" s="7" t="s">
        <v>158</v>
      </c>
    </row>
    <row r="26" spans="1:25" s="3" customFormat="1" ht="24">
      <c r="A26" s="15" t="s">
        <v>34</v>
      </c>
      <c r="B26" s="15" t="s">
        <v>281</v>
      </c>
      <c r="C26" s="15">
        <v>89428</v>
      </c>
      <c r="D26" s="31">
        <v>9.5</v>
      </c>
      <c r="E26" s="31" t="s">
        <v>58</v>
      </c>
      <c r="F26" s="31"/>
      <c r="G26" s="31" t="s">
        <v>128</v>
      </c>
      <c r="H26" s="31">
        <v>0.65</v>
      </c>
      <c r="I26" s="31">
        <v>0.20499999999999999</v>
      </c>
      <c r="J26" s="31">
        <v>0.16</v>
      </c>
      <c r="K26" s="31">
        <f t="shared" si="1"/>
        <v>2.1319999999999999E-2</v>
      </c>
      <c r="L26" s="31">
        <v>35</v>
      </c>
      <c r="M26" s="31"/>
      <c r="N26" s="31">
        <v>0.69</v>
      </c>
      <c r="O26" s="10">
        <f t="shared" si="2"/>
        <v>10.19</v>
      </c>
      <c r="P26" s="31" t="s">
        <v>53</v>
      </c>
      <c r="Q26" s="31">
        <v>0.7</v>
      </c>
      <c r="R26" s="31">
        <v>0.21</v>
      </c>
      <c r="S26" s="31">
        <v>0.18</v>
      </c>
      <c r="T26" s="31">
        <f t="shared" si="3"/>
        <v>2.6459999999999997E-2</v>
      </c>
      <c r="U26" s="31">
        <v>5</v>
      </c>
      <c r="V26" s="31">
        <v>7</v>
      </c>
      <c r="W26" s="31">
        <v>1500</v>
      </c>
      <c r="X26" s="11">
        <f t="shared" si="4"/>
        <v>376.65</v>
      </c>
      <c r="Y26" s="48">
        <v>4620008192680</v>
      </c>
    </row>
    <row r="27" spans="1:25" s="3" customFormat="1" ht="20.25" customHeight="1">
      <c r="A27" s="15" t="s">
        <v>35</v>
      </c>
      <c r="B27" s="15" t="s">
        <v>282</v>
      </c>
      <c r="C27" s="15">
        <v>712984</v>
      </c>
      <c r="D27" s="31">
        <v>10</v>
      </c>
      <c r="E27" s="31" t="s">
        <v>58</v>
      </c>
      <c r="F27" s="31"/>
      <c r="G27" s="31" t="s">
        <v>129</v>
      </c>
      <c r="H27" s="31">
        <v>0.68</v>
      </c>
      <c r="I27" s="31">
        <v>0.2</v>
      </c>
      <c r="J27" s="31">
        <v>0.17499999999999999</v>
      </c>
      <c r="K27" s="31">
        <f t="shared" si="1"/>
        <v>2.3799999999999998E-2</v>
      </c>
      <c r="L27" s="31">
        <v>35</v>
      </c>
      <c r="M27" s="31"/>
      <c r="N27" s="31">
        <v>0.69</v>
      </c>
      <c r="O27" s="10">
        <f t="shared" si="2"/>
        <v>10.69</v>
      </c>
      <c r="P27" s="31" t="s">
        <v>53</v>
      </c>
      <c r="Q27" s="31">
        <v>0.7</v>
      </c>
      <c r="R27" s="31">
        <v>0.21</v>
      </c>
      <c r="S27" s="31">
        <v>0.18</v>
      </c>
      <c r="T27" s="31">
        <f t="shared" si="3"/>
        <v>2.6459999999999997E-2</v>
      </c>
      <c r="U27" s="31">
        <v>5</v>
      </c>
      <c r="V27" s="31">
        <v>7</v>
      </c>
      <c r="W27" s="31">
        <v>1500</v>
      </c>
      <c r="X27" s="11">
        <f t="shared" si="4"/>
        <v>394.15</v>
      </c>
      <c r="Y27" s="48">
        <v>4620008190761</v>
      </c>
    </row>
    <row r="28" spans="1:25" s="3" customFormat="1" ht="23.25" customHeight="1">
      <c r="A28" s="15" t="s">
        <v>36</v>
      </c>
      <c r="B28" s="15" t="s">
        <v>283</v>
      </c>
      <c r="C28" s="15">
        <v>713528</v>
      </c>
      <c r="D28" s="31">
        <v>16.5</v>
      </c>
      <c r="E28" s="31" t="s">
        <v>58</v>
      </c>
      <c r="F28" s="31" t="s">
        <v>99</v>
      </c>
      <c r="G28" s="31" t="s">
        <v>159</v>
      </c>
      <c r="H28" s="31">
        <v>0.68</v>
      </c>
      <c r="I28" s="31">
        <v>0.435</v>
      </c>
      <c r="J28" s="31">
        <v>0.32</v>
      </c>
      <c r="K28" s="31">
        <f t="shared" si="1"/>
        <v>9.4656000000000004E-2</v>
      </c>
      <c r="L28" s="31">
        <v>12</v>
      </c>
      <c r="M28" s="31"/>
      <c r="N28" s="31">
        <v>1.85</v>
      </c>
      <c r="O28" s="10">
        <f t="shared" si="2"/>
        <v>18.350000000000001</v>
      </c>
      <c r="P28" s="31" t="s">
        <v>54</v>
      </c>
      <c r="Q28" s="31">
        <v>0.69</v>
      </c>
      <c r="R28" s="31">
        <v>0.45</v>
      </c>
      <c r="S28" s="31">
        <v>0.33500000000000002</v>
      </c>
      <c r="T28" s="31">
        <f t="shared" si="3"/>
        <v>0.10401750000000001</v>
      </c>
      <c r="U28" s="31">
        <v>3</v>
      </c>
      <c r="V28" s="31">
        <v>4</v>
      </c>
      <c r="W28" s="31">
        <v>1570</v>
      </c>
      <c r="X28" s="11">
        <f t="shared" si="4"/>
        <v>240.20000000000002</v>
      </c>
      <c r="Y28" s="48">
        <v>4620008192512</v>
      </c>
    </row>
    <row r="29" spans="1:25" s="3" customFormat="1" ht="19.5" customHeight="1">
      <c r="A29" s="15" t="s">
        <v>94</v>
      </c>
      <c r="B29" s="15" t="s">
        <v>284</v>
      </c>
      <c r="C29" s="15">
        <v>103655</v>
      </c>
      <c r="D29" s="31">
        <v>17.600000000000001</v>
      </c>
      <c r="E29" s="31" t="s">
        <v>138</v>
      </c>
      <c r="F29" s="31" t="s">
        <v>99</v>
      </c>
      <c r="G29" s="31" t="s">
        <v>159</v>
      </c>
      <c r="H29" s="31">
        <v>0.68</v>
      </c>
      <c r="I29" s="31">
        <v>0.435</v>
      </c>
      <c r="J29" s="31">
        <v>0.32</v>
      </c>
      <c r="K29" s="31">
        <f t="shared" si="1"/>
        <v>9.4656000000000004E-2</v>
      </c>
      <c r="L29" s="31">
        <v>12</v>
      </c>
      <c r="M29" s="31"/>
      <c r="N29" s="31">
        <v>1.85</v>
      </c>
      <c r="O29" s="10">
        <f t="shared" si="2"/>
        <v>19.450000000000003</v>
      </c>
      <c r="P29" s="31" t="s">
        <v>54</v>
      </c>
      <c r="Q29" s="31">
        <v>0.69</v>
      </c>
      <c r="R29" s="31">
        <v>0.45</v>
      </c>
      <c r="S29" s="31">
        <v>0.33500000000000002</v>
      </c>
      <c r="T29" s="31">
        <f t="shared" si="3"/>
        <v>0.10401750000000001</v>
      </c>
      <c r="U29" s="31">
        <v>3</v>
      </c>
      <c r="V29" s="31">
        <v>4</v>
      </c>
      <c r="W29" s="31">
        <v>1570</v>
      </c>
      <c r="X29" s="11">
        <f t="shared" si="4"/>
        <v>253.40000000000003</v>
      </c>
      <c r="Y29" s="48">
        <v>4620008196732</v>
      </c>
    </row>
    <row r="30" spans="1:25" s="3" customFormat="1" ht="24" customHeight="1">
      <c r="A30" s="15" t="s">
        <v>37</v>
      </c>
      <c r="B30" s="15" t="s">
        <v>285</v>
      </c>
      <c r="C30" s="15">
        <v>103654</v>
      </c>
      <c r="D30" s="31">
        <v>7.2</v>
      </c>
      <c r="E30" s="31" t="s">
        <v>58</v>
      </c>
      <c r="F30" s="31" t="s">
        <v>99</v>
      </c>
      <c r="G30" s="31" t="s">
        <v>45</v>
      </c>
      <c r="H30" s="31">
        <v>0.42499999999999999</v>
      </c>
      <c r="I30" s="31">
        <v>0.32</v>
      </c>
      <c r="J30" s="31">
        <v>0.24</v>
      </c>
      <c r="K30" s="31">
        <f t="shared" si="1"/>
        <v>3.2639999999999995E-2</v>
      </c>
      <c r="L30" s="31">
        <v>30</v>
      </c>
      <c r="M30" s="31"/>
      <c r="N30" s="31">
        <v>0.65</v>
      </c>
      <c r="O30" s="10">
        <f t="shared" si="2"/>
        <v>7.8500000000000005</v>
      </c>
      <c r="P30" s="31" t="s">
        <v>95</v>
      </c>
      <c r="Q30" s="31">
        <v>0.41</v>
      </c>
      <c r="R30" s="31">
        <v>0.26</v>
      </c>
      <c r="S30" s="31">
        <v>0.34</v>
      </c>
      <c r="T30" s="31">
        <f t="shared" si="3"/>
        <v>3.6243999999999998E-2</v>
      </c>
      <c r="U30" s="31">
        <v>6</v>
      </c>
      <c r="V30" s="31">
        <v>5</v>
      </c>
      <c r="W30" s="31">
        <v>1530</v>
      </c>
      <c r="X30" s="11">
        <f>(D30+N30)*L30+20</f>
        <v>255.50000000000003</v>
      </c>
      <c r="Y30" s="48">
        <v>4620008195537</v>
      </c>
    </row>
    <row r="31" spans="1:25" ht="17.25" customHeight="1">
      <c r="A31" s="4" t="s">
        <v>38</v>
      </c>
      <c r="B31" s="4" t="s">
        <v>286</v>
      </c>
      <c r="C31" s="4">
        <v>89459</v>
      </c>
      <c r="D31" s="2">
        <v>14.7</v>
      </c>
      <c r="E31" s="2" t="s">
        <v>58</v>
      </c>
      <c r="F31" s="2"/>
      <c r="G31" s="2" t="s">
        <v>44</v>
      </c>
      <c r="H31" s="2">
        <v>0.54</v>
      </c>
      <c r="I31" s="2">
        <v>0.37</v>
      </c>
      <c r="J31" s="2">
        <v>0.39</v>
      </c>
      <c r="K31" s="31">
        <f t="shared" si="1"/>
        <v>7.7922000000000005E-2</v>
      </c>
      <c r="L31" s="2">
        <v>16</v>
      </c>
      <c r="M31" s="2"/>
      <c r="N31" s="2">
        <v>1.51</v>
      </c>
      <c r="O31" s="49">
        <f t="shared" si="2"/>
        <v>16.21</v>
      </c>
      <c r="P31" s="2" t="s">
        <v>55</v>
      </c>
      <c r="Q31" s="2">
        <v>0.54</v>
      </c>
      <c r="R31" s="2">
        <v>0.37</v>
      </c>
      <c r="S31" s="2">
        <v>0.42</v>
      </c>
      <c r="T31" s="31">
        <f t="shared" si="3"/>
        <v>8.3915999999999991E-2</v>
      </c>
      <c r="U31" s="2">
        <v>4</v>
      </c>
      <c r="V31" s="2">
        <v>4</v>
      </c>
      <c r="W31" s="2">
        <v>1920</v>
      </c>
      <c r="X31" s="50">
        <f t="shared" si="4"/>
        <v>279.36</v>
      </c>
      <c r="Y31" s="51">
        <v>4620008191256</v>
      </c>
    </row>
    <row r="32" spans="1:25">
      <c r="A32" s="52"/>
      <c r="B32" s="52"/>
      <c r="C32" s="52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</row>
  </sheetData>
  <pageMargins left="0" right="0" top="0" bottom="0" header="0" footer="0"/>
  <pageSetup paperSize="9" scale="81" orientation="landscape" horizontalDpi="180" verticalDpi="180" r:id="rId1"/>
  <headerFooter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H749"/>
  <sheetViews>
    <sheetView zoomScale="110" zoomScaleNormal="110" workbookViewId="0">
      <selection activeCell="C7" sqref="C7"/>
    </sheetView>
  </sheetViews>
  <sheetFormatPr defaultRowHeight="15"/>
  <cols>
    <col min="1" max="1" width="12.42578125" style="8" customWidth="1"/>
    <col min="2" max="2" width="12" style="16" customWidth="1"/>
    <col min="3" max="3" width="14.42578125" style="16" customWidth="1"/>
    <col min="4" max="4" width="9.5703125" style="16" customWidth="1"/>
    <col min="5" max="5" width="8.7109375" style="14" customWidth="1"/>
    <col min="6" max="6" width="6.5703125" style="14" customWidth="1"/>
    <col min="7" max="7" width="9.85546875" style="14" customWidth="1"/>
    <col min="8" max="8" width="7" style="14" customWidth="1"/>
    <col min="9" max="9" width="8" style="14" customWidth="1"/>
    <col min="10" max="14" width="7" style="14" customWidth="1"/>
    <col min="15" max="15" width="9.42578125" style="14" customWidth="1"/>
    <col min="16" max="20" width="10.28515625" style="18" customWidth="1"/>
    <col min="21" max="25" width="12.28515625" style="14" customWidth="1"/>
    <col min="26" max="26" width="6.5703125" style="14" customWidth="1"/>
    <col min="27" max="27" width="6.7109375" style="14" customWidth="1"/>
    <col min="28" max="28" width="6.5703125" style="14" customWidth="1"/>
    <col min="29" max="29" width="6.42578125" style="14" customWidth="1"/>
    <col min="30" max="30" width="11.140625" style="14" customWidth="1"/>
    <col min="31" max="31" width="12.85546875" style="33" customWidth="1"/>
    <col min="32" max="16384" width="9.140625" style="9"/>
  </cols>
  <sheetData>
    <row r="1" spans="1:34" ht="15.75">
      <c r="G1" s="54" t="s">
        <v>112</v>
      </c>
      <c r="AE1" s="55">
        <v>43734</v>
      </c>
      <c r="AG1" s="3" t="s">
        <v>123</v>
      </c>
    </row>
    <row r="2" spans="1:34" ht="14.45" customHeight="1">
      <c r="A2" s="35" t="s">
        <v>7</v>
      </c>
      <c r="B2" s="35"/>
      <c r="C2" s="56"/>
      <c r="D2" s="56"/>
      <c r="E2" s="57" t="s">
        <v>17</v>
      </c>
      <c r="F2" s="57"/>
      <c r="G2" s="57" t="s">
        <v>18</v>
      </c>
      <c r="H2" s="57"/>
      <c r="I2" s="31" t="s">
        <v>19</v>
      </c>
      <c r="J2" s="31" t="s">
        <v>20</v>
      </c>
      <c r="K2" s="31" t="s">
        <v>130</v>
      </c>
      <c r="L2" s="31"/>
      <c r="M2" s="31" t="s">
        <v>131</v>
      </c>
      <c r="N2" s="31" t="s">
        <v>132</v>
      </c>
      <c r="O2" s="57" t="s">
        <v>47</v>
      </c>
      <c r="P2" s="57" t="s">
        <v>106</v>
      </c>
      <c r="Q2" s="57" t="s">
        <v>321</v>
      </c>
      <c r="R2" s="57"/>
      <c r="S2" s="57"/>
      <c r="T2" s="57"/>
      <c r="U2" s="57" t="s">
        <v>113</v>
      </c>
      <c r="V2" s="57" t="s">
        <v>322</v>
      </c>
      <c r="W2" s="57"/>
      <c r="X2" s="57"/>
      <c r="Y2" s="57"/>
      <c r="Z2" s="57" t="s">
        <v>59</v>
      </c>
      <c r="AA2" s="57" t="s">
        <v>60</v>
      </c>
      <c r="AB2" s="57" t="s">
        <v>46</v>
      </c>
      <c r="AC2" s="57" t="s">
        <v>82</v>
      </c>
      <c r="AD2" s="57" t="s">
        <v>83</v>
      </c>
      <c r="AE2" s="36" t="s">
        <v>116</v>
      </c>
      <c r="AF2" s="3"/>
      <c r="AG2" s="3"/>
      <c r="AH2" s="3"/>
    </row>
    <row r="3" spans="1:34" ht="26.45" customHeight="1">
      <c r="A3" s="35"/>
      <c r="B3" s="35"/>
      <c r="C3" s="56" t="s">
        <v>287</v>
      </c>
      <c r="D3" s="56" t="s">
        <v>288</v>
      </c>
      <c r="E3" s="31" t="s">
        <v>73</v>
      </c>
      <c r="F3" s="31" t="s">
        <v>72</v>
      </c>
      <c r="G3" s="31" t="s">
        <v>73</v>
      </c>
      <c r="H3" s="31" t="s">
        <v>72</v>
      </c>
      <c r="I3" s="31" t="s">
        <v>72</v>
      </c>
      <c r="J3" s="31" t="s">
        <v>72</v>
      </c>
      <c r="K3" s="31" t="s">
        <v>72</v>
      </c>
      <c r="L3" s="31" t="s">
        <v>324</v>
      </c>
      <c r="M3" s="31" t="s">
        <v>72</v>
      </c>
      <c r="N3" s="31" t="s">
        <v>72</v>
      </c>
      <c r="O3" s="57"/>
      <c r="P3" s="57"/>
      <c r="Q3" s="2" t="s">
        <v>255</v>
      </c>
      <c r="R3" s="2" t="s">
        <v>256</v>
      </c>
      <c r="S3" s="2" t="s">
        <v>257</v>
      </c>
      <c r="T3" s="2" t="s">
        <v>323</v>
      </c>
      <c r="U3" s="57"/>
      <c r="V3" s="2" t="s">
        <v>255</v>
      </c>
      <c r="W3" s="2" t="s">
        <v>256</v>
      </c>
      <c r="X3" s="2" t="s">
        <v>257</v>
      </c>
      <c r="Y3" s="2" t="s">
        <v>323</v>
      </c>
      <c r="Z3" s="57"/>
      <c r="AA3" s="57"/>
      <c r="AB3" s="57"/>
      <c r="AC3" s="57"/>
      <c r="AD3" s="57"/>
      <c r="AE3" s="36"/>
      <c r="AF3" s="3"/>
      <c r="AH3" s="3"/>
    </row>
    <row r="4" spans="1:34" ht="26.45" customHeight="1">
      <c r="A4" s="5" t="s">
        <v>0</v>
      </c>
      <c r="B4" s="15" t="s">
        <v>161</v>
      </c>
      <c r="C4" s="59" t="s">
        <v>289</v>
      </c>
      <c r="D4" s="60">
        <v>103601</v>
      </c>
      <c r="E4" s="31" t="s">
        <v>3</v>
      </c>
      <c r="F4" s="31">
        <v>18.2</v>
      </c>
      <c r="G4" s="31" t="s">
        <v>139</v>
      </c>
      <c r="H4" s="10">
        <v>8</v>
      </c>
      <c r="I4" s="31">
        <v>0.55000000000000004</v>
      </c>
      <c r="J4" s="31">
        <v>1.1000000000000001</v>
      </c>
      <c r="K4" s="31">
        <v>0.04</v>
      </c>
      <c r="L4" s="10">
        <f>F4+H4+I4+J4+K4</f>
        <v>27.89</v>
      </c>
      <c r="M4" s="31">
        <v>7.0000000000000007E-2</v>
      </c>
      <c r="N4" s="31">
        <v>1.66</v>
      </c>
      <c r="O4" s="10">
        <f>F4+H4+I4+J4+K4+M4+N4</f>
        <v>29.62</v>
      </c>
      <c r="P4" s="31" t="s">
        <v>147</v>
      </c>
      <c r="Q4" s="31">
        <v>0.63500000000000001</v>
      </c>
      <c r="R4" s="31">
        <v>0.36</v>
      </c>
      <c r="S4" s="31">
        <v>0.79</v>
      </c>
      <c r="T4" s="31">
        <f>S4*R4*Q4</f>
        <v>0.180594</v>
      </c>
      <c r="U4" s="11" t="s">
        <v>78</v>
      </c>
      <c r="V4" s="11">
        <v>0.79500000000000004</v>
      </c>
      <c r="W4" s="11">
        <v>0.39</v>
      </c>
      <c r="X4" s="11">
        <v>0.42499999999999999</v>
      </c>
      <c r="Y4" s="11">
        <f>X4*W4*V4</f>
        <v>0.13177125000000001</v>
      </c>
      <c r="Z4" s="11">
        <v>3</v>
      </c>
      <c r="AA4" s="11">
        <v>4</v>
      </c>
      <c r="AB4" s="31">
        <v>12</v>
      </c>
      <c r="AC4" s="31">
        <v>1900</v>
      </c>
      <c r="AD4" s="12">
        <f>O4*AB4+20</f>
        <v>375.44</v>
      </c>
      <c r="AE4" s="32">
        <v>4640021067222</v>
      </c>
      <c r="AF4" s="3"/>
      <c r="AG4" s="3"/>
      <c r="AH4" s="3"/>
    </row>
    <row r="5" spans="1:34" ht="18" customHeight="1">
      <c r="A5" s="5" t="s">
        <v>0</v>
      </c>
      <c r="B5" s="15" t="s">
        <v>84</v>
      </c>
      <c r="C5" s="59" t="s">
        <v>290</v>
      </c>
      <c r="D5" s="60">
        <v>103602</v>
      </c>
      <c r="E5" s="31" t="s">
        <v>2</v>
      </c>
      <c r="F5" s="10">
        <v>18</v>
      </c>
      <c r="G5" s="31" t="s">
        <v>84</v>
      </c>
      <c r="H5" s="31">
        <v>11.2</v>
      </c>
      <c r="I5" s="31">
        <v>0.54</v>
      </c>
      <c r="J5" s="31">
        <v>1.02</v>
      </c>
      <c r="K5" s="31">
        <v>0.04</v>
      </c>
      <c r="L5" s="10">
        <f t="shared" ref="L5:L43" si="0">F5+H5+I5+J5+K5</f>
        <v>30.799999999999997</v>
      </c>
      <c r="M5" s="31">
        <v>7.0000000000000007E-2</v>
      </c>
      <c r="N5" s="31">
        <v>1.64</v>
      </c>
      <c r="O5" s="10">
        <f>F5+H5+I5+J5+K5+M5+N5</f>
        <v>32.51</v>
      </c>
      <c r="P5" s="11" t="s">
        <v>162</v>
      </c>
      <c r="Q5" s="11">
        <v>0.61</v>
      </c>
      <c r="R5" s="11">
        <v>0.35</v>
      </c>
      <c r="S5" s="11">
        <v>0.79</v>
      </c>
      <c r="T5" s="31">
        <f t="shared" ref="T5:T43" si="1">S5*R5*Q5</f>
        <v>0.16866499999999998</v>
      </c>
      <c r="U5" s="11" t="s">
        <v>75</v>
      </c>
      <c r="V5" s="11">
        <v>0.79500000000000004</v>
      </c>
      <c r="W5" s="11">
        <v>0.39</v>
      </c>
      <c r="X5" s="11">
        <v>0.41499999999999998</v>
      </c>
      <c r="Y5" s="11">
        <f t="shared" ref="Y5:Y43" si="2">X5*W5*V5</f>
        <v>0.12867075</v>
      </c>
      <c r="Z5" s="11">
        <v>3</v>
      </c>
      <c r="AA5" s="11">
        <v>4</v>
      </c>
      <c r="AB5" s="11">
        <f>Z5*AA5</f>
        <v>12</v>
      </c>
      <c r="AC5" s="11">
        <v>1900</v>
      </c>
      <c r="AD5" s="12">
        <f>O5*AB5+20</f>
        <v>410.12</v>
      </c>
      <c r="AE5" s="32">
        <v>4620008196411</v>
      </c>
      <c r="AF5" s="3"/>
      <c r="AG5" s="3"/>
      <c r="AH5" s="3"/>
    </row>
    <row r="6" spans="1:34" ht="19.5" customHeight="1">
      <c r="A6" s="5" t="s">
        <v>0</v>
      </c>
      <c r="B6" s="15" t="s">
        <v>12</v>
      </c>
      <c r="C6" s="58" t="s">
        <v>291</v>
      </c>
      <c r="D6" s="15">
        <v>89306</v>
      </c>
      <c r="E6" s="31" t="s">
        <v>4</v>
      </c>
      <c r="F6" s="31">
        <v>20.3</v>
      </c>
      <c r="G6" s="31" t="s">
        <v>14</v>
      </c>
      <c r="H6" s="31">
        <v>12.1</v>
      </c>
      <c r="I6" s="31">
        <v>0.51</v>
      </c>
      <c r="J6" s="31">
        <v>1.7</v>
      </c>
      <c r="K6" s="31">
        <v>0.04</v>
      </c>
      <c r="L6" s="10">
        <f t="shared" si="0"/>
        <v>34.65</v>
      </c>
      <c r="M6" s="31">
        <v>7.0000000000000007E-2</v>
      </c>
      <c r="N6" s="31">
        <v>1.66</v>
      </c>
      <c r="O6" s="10">
        <f t="shared" ref="O6:O40" si="3">F6+H6+I6+J6+K6+M6+N6</f>
        <v>36.379999999999995</v>
      </c>
      <c r="P6" s="11" t="s">
        <v>163</v>
      </c>
      <c r="Q6" s="11">
        <v>0.61499999999999999</v>
      </c>
      <c r="R6" s="11">
        <v>0.37</v>
      </c>
      <c r="S6" s="11">
        <v>0.8</v>
      </c>
      <c r="T6" s="31">
        <f t="shared" si="1"/>
        <v>0.18203999999999998</v>
      </c>
      <c r="U6" s="11" t="s">
        <v>79</v>
      </c>
      <c r="V6" s="11">
        <v>0.79500000000000004</v>
      </c>
      <c r="W6" s="11">
        <v>0.41</v>
      </c>
      <c r="X6" s="11">
        <v>0.42499999999999999</v>
      </c>
      <c r="Y6" s="11">
        <f t="shared" si="2"/>
        <v>0.13852875000000001</v>
      </c>
      <c r="Z6" s="11">
        <v>3</v>
      </c>
      <c r="AA6" s="11">
        <v>4</v>
      </c>
      <c r="AB6" s="11">
        <f>Z6*AA6</f>
        <v>12</v>
      </c>
      <c r="AC6" s="11">
        <v>1900</v>
      </c>
      <c r="AD6" s="12">
        <f>O6*AB6+20</f>
        <v>456.55999999999995</v>
      </c>
      <c r="AE6" s="32">
        <v>4620008196015</v>
      </c>
      <c r="AF6" s="3"/>
      <c r="AG6" s="3"/>
      <c r="AH6" s="3"/>
    </row>
    <row r="7" spans="1:34" ht="24" customHeight="1">
      <c r="A7" s="5" t="s">
        <v>0</v>
      </c>
      <c r="B7" s="15" t="s">
        <v>9</v>
      </c>
      <c r="C7" s="58" t="s">
        <v>292</v>
      </c>
      <c r="D7" s="15">
        <v>89325</v>
      </c>
      <c r="E7" s="31" t="s">
        <v>9</v>
      </c>
      <c r="F7" s="31">
        <v>11.8</v>
      </c>
      <c r="G7" s="31" t="s">
        <v>114</v>
      </c>
      <c r="H7" s="31">
        <v>6.8</v>
      </c>
      <c r="I7" s="31">
        <v>0.46</v>
      </c>
      <c r="J7" s="31">
        <v>0.33</v>
      </c>
      <c r="K7" s="31">
        <v>0.04</v>
      </c>
      <c r="L7" s="10">
        <f t="shared" si="0"/>
        <v>19.43</v>
      </c>
      <c r="M7" s="31">
        <v>7.0000000000000007E-2</v>
      </c>
      <c r="N7" s="31">
        <v>1.28</v>
      </c>
      <c r="O7" s="10">
        <f>F7+H7+I7+J7+K7+M7+N7</f>
        <v>20.78</v>
      </c>
      <c r="P7" s="11" t="s">
        <v>164</v>
      </c>
      <c r="Q7" s="11">
        <v>0.55500000000000005</v>
      </c>
      <c r="R7" s="11">
        <v>0.28499999999999998</v>
      </c>
      <c r="S7" s="11">
        <v>0.67</v>
      </c>
      <c r="T7" s="31">
        <f t="shared" si="1"/>
        <v>0.10597725000000001</v>
      </c>
      <c r="U7" s="11" t="s">
        <v>77</v>
      </c>
      <c r="V7" s="11">
        <v>0.74</v>
      </c>
      <c r="W7" s="11">
        <v>0.34</v>
      </c>
      <c r="X7" s="11">
        <v>0.35499999999999998</v>
      </c>
      <c r="Y7" s="11">
        <f t="shared" si="2"/>
        <v>8.9317999999999995E-2</v>
      </c>
      <c r="Z7" s="11">
        <v>3</v>
      </c>
      <c r="AA7" s="11">
        <v>5</v>
      </c>
      <c r="AB7" s="11">
        <f t="shared" ref="AB7:AB40" si="4">Z7*AA7</f>
        <v>15</v>
      </c>
      <c r="AC7" s="11">
        <v>1960</v>
      </c>
      <c r="AD7" s="12">
        <f t="shared" ref="AD7:AD43" si="5">O7*AB7+20</f>
        <v>331.70000000000005</v>
      </c>
      <c r="AE7" s="32">
        <v>4620008196268</v>
      </c>
      <c r="AF7" s="3"/>
      <c r="AG7" s="3"/>
      <c r="AH7" s="3"/>
    </row>
    <row r="8" spans="1:34" ht="24">
      <c r="A8" s="5" t="s">
        <v>0</v>
      </c>
      <c r="B8" s="15" t="s">
        <v>9</v>
      </c>
      <c r="C8" s="58"/>
      <c r="D8" s="15"/>
      <c r="E8" s="31" t="s">
        <v>9</v>
      </c>
      <c r="F8" s="31">
        <v>11.8</v>
      </c>
      <c r="G8" s="31" t="s">
        <v>21</v>
      </c>
      <c r="H8" s="31">
        <v>7.1</v>
      </c>
      <c r="I8" s="31">
        <v>0.46</v>
      </c>
      <c r="J8" s="31">
        <v>0.33</v>
      </c>
      <c r="K8" s="31">
        <v>0.04</v>
      </c>
      <c r="L8" s="10">
        <f t="shared" si="0"/>
        <v>19.729999999999997</v>
      </c>
      <c r="M8" s="31">
        <v>7.0000000000000007E-2</v>
      </c>
      <c r="N8" s="31">
        <v>1.28</v>
      </c>
      <c r="O8" s="10">
        <f t="shared" ref="O8" si="6">F8+H8+I8+J8+K8+M8+N8</f>
        <v>21.08</v>
      </c>
      <c r="P8" s="11" t="s">
        <v>164</v>
      </c>
      <c r="Q8" s="11">
        <v>0.55500000000000005</v>
      </c>
      <c r="R8" s="11">
        <v>0.28499999999999998</v>
      </c>
      <c r="S8" s="11">
        <v>0.67</v>
      </c>
      <c r="T8" s="31">
        <f t="shared" si="1"/>
        <v>0.10597725000000001</v>
      </c>
      <c r="U8" s="11" t="s">
        <v>77</v>
      </c>
      <c r="V8" s="11">
        <v>0.74</v>
      </c>
      <c r="W8" s="11">
        <v>0.34</v>
      </c>
      <c r="X8" s="11">
        <v>0.35499999999999998</v>
      </c>
      <c r="Y8" s="11">
        <f t="shared" si="2"/>
        <v>8.9317999999999995E-2</v>
      </c>
      <c r="Z8" s="11">
        <v>3</v>
      </c>
      <c r="AA8" s="11">
        <v>5</v>
      </c>
      <c r="AB8" s="11">
        <f t="shared" ref="AB8" si="7">Z8*AA8</f>
        <v>15</v>
      </c>
      <c r="AC8" s="11">
        <v>1960</v>
      </c>
      <c r="AD8" s="12">
        <f t="shared" ref="AD8" si="8">O8*AB8+20</f>
        <v>336.2</v>
      </c>
      <c r="AE8" s="32"/>
      <c r="AF8" s="3"/>
      <c r="AG8" s="3"/>
      <c r="AH8" s="3"/>
    </row>
    <row r="9" spans="1:34" ht="24" customHeight="1">
      <c r="A9" s="5" t="s">
        <v>0</v>
      </c>
      <c r="B9" s="15" t="s">
        <v>5</v>
      </c>
      <c r="C9" s="58" t="s">
        <v>294</v>
      </c>
      <c r="D9" s="15">
        <v>89297</v>
      </c>
      <c r="E9" s="31" t="s">
        <v>5</v>
      </c>
      <c r="F9" s="31">
        <v>18.7</v>
      </c>
      <c r="G9" s="31" t="s">
        <v>5</v>
      </c>
      <c r="H9" s="10">
        <v>11</v>
      </c>
      <c r="I9" s="31">
        <v>0.54</v>
      </c>
      <c r="J9" s="31">
        <v>1.29</v>
      </c>
      <c r="K9" s="31">
        <v>0.04</v>
      </c>
      <c r="L9" s="10">
        <f t="shared" si="0"/>
        <v>31.569999999999997</v>
      </c>
      <c r="M9" s="31">
        <v>7.0000000000000007E-2</v>
      </c>
      <c r="N9" s="31">
        <v>1.81</v>
      </c>
      <c r="O9" s="10">
        <f t="shared" si="3"/>
        <v>33.449999999999996</v>
      </c>
      <c r="P9" s="11" t="s">
        <v>165</v>
      </c>
      <c r="Q9" s="11">
        <v>0.64</v>
      </c>
      <c r="R9" s="11">
        <v>0.35</v>
      </c>
      <c r="S9" s="11">
        <v>0.82</v>
      </c>
      <c r="T9" s="31">
        <f t="shared" si="1"/>
        <v>0.18367999999999998</v>
      </c>
      <c r="U9" s="11" t="s">
        <v>96</v>
      </c>
      <c r="V9" s="11">
        <v>0.82499999999999996</v>
      </c>
      <c r="W9" s="11">
        <v>0.39</v>
      </c>
      <c r="X9" s="11">
        <v>0.44</v>
      </c>
      <c r="Y9" s="11">
        <f t="shared" si="2"/>
        <v>0.14157</v>
      </c>
      <c r="Z9" s="11">
        <v>3</v>
      </c>
      <c r="AA9" s="11">
        <v>4</v>
      </c>
      <c r="AB9" s="11">
        <f t="shared" ref="AB9:AB25" si="9">Z9*AA9</f>
        <v>12</v>
      </c>
      <c r="AC9" s="11">
        <v>1900</v>
      </c>
      <c r="AD9" s="12">
        <f t="shared" si="5"/>
        <v>421.4</v>
      </c>
      <c r="AE9" s="32">
        <v>4620008192789</v>
      </c>
      <c r="AF9" s="3"/>
      <c r="AG9" s="3"/>
      <c r="AH9" s="3"/>
    </row>
    <row r="10" spans="1:34" ht="24" customHeight="1">
      <c r="A10" s="5" t="s">
        <v>0</v>
      </c>
      <c r="B10" s="15" t="s">
        <v>11</v>
      </c>
      <c r="C10" s="58" t="s">
        <v>293</v>
      </c>
      <c r="D10" s="15">
        <v>89169</v>
      </c>
      <c r="E10" s="31" t="s">
        <v>5</v>
      </c>
      <c r="F10" s="31">
        <v>18.7</v>
      </c>
      <c r="G10" s="31" t="s">
        <v>5</v>
      </c>
      <c r="H10" s="10">
        <v>11</v>
      </c>
      <c r="I10" s="31">
        <v>0.54</v>
      </c>
      <c r="J10" s="31">
        <v>1.6</v>
      </c>
      <c r="K10" s="31">
        <v>0.04</v>
      </c>
      <c r="L10" s="10">
        <f t="shared" si="0"/>
        <v>31.88</v>
      </c>
      <c r="M10" s="31">
        <v>7.0000000000000007E-2</v>
      </c>
      <c r="N10" s="31">
        <v>1.81</v>
      </c>
      <c r="O10" s="10">
        <f t="shared" si="3"/>
        <v>33.76</v>
      </c>
      <c r="P10" s="11" t="s">
        <v>107</v>
      </c>
      <c r="Q10" s="11">
        <v>0.61</v>
      </c>
      <c r="R10" s="11">
        <v>0.35</v>
      </c>
      <c r="S10" s="11">
        <v>0.81499999999999995</v>
      </c>
      <c r="T10" s="31">
        <f t="shared" si="1"/>
        <v>0.17400249999999998</v>
      </c>
      <c r="U10" s="11" t="s">
        <v>96</v>
      </c>
      <c r="V10" s="11">
        <v>0.82499999999999996</v>
      </c>
      <c r="W10" s="11">
        <v>0.39</v>
      </c>
      <c r="X10" s="11">
        <v>0.44</v>
      </c>
      <c r="Y10" s="11">
        <f t="shared" si="2"/>
        <v>0.14157</v>
      </c>
      <c r="Z10" s="11">
        <v>3</v>
      </c>
      <c r="AA10" s="11">
        <v>4</v>
      </c>
      <c r="AB10" s="11">
        <f t="shared" si="9"/>
        <v>12</v>
      </c>
      <c r="AC10" s="11">
        <v>1900</v>
      </c>
      <c r="AD10" s="12">
        <f t="shared" si="5"/>
        <v>425.12</v>
      </c>
      <c r="AE10" s="32">
        <v>4620008196329</v>
      </c>
      <c r="AF10" s="3"/>
      <c r="AG10" s="3"/>
      <c r="AH10" s="3"/>
    </row>
    <row r="11" spans="1:34" ht="24" customHeight="1">
      <c r="A11" s="5" t="s">
        <v>0</v>
      </c>
      <c r="B11" s="15" t="s">
        <v>2</v>
      </c>
      <c r="C11" s="58" t="s">
        <v>295</v>
      </c>
      <c r="D11" s="15">
        <v>87055</v>
      </c>
      <c r="E11" s="31" t="s">
        <v>2</v>
      </c>
      <c r="F11" s="10">
        <v>18</v>
      </c>
      <c r="G11" s="31" t="s">
        <v>22</v>
      </c>
      <c r="H11" s="31">
        <v>10.199999999999999</v>
      </c>
      <c r="I11" s="31">
        <v>0.5</v>
      </c>
      <c r="J11" s="31">
        <v>1.02</v>
      </c>
      <c r="K11" s="31">
        <v>0.04</v>
      </c>
      <c r="L11" s="10">
        <f t="shared" si="0"/>
        <v>29.759999999999998</v>
      </c>
      <c r="M11" s="31">
        <v>7.0000000000000007E-2</v>
      </c>
      <c r="N11" s="31">
        <v>1.55</v>
      </c>
      <c r="O11" s="10">
        <f t="shared" si="3"/>
        <v>31.38</v>
      </c>
      <c r="P11" s="11" t="s">
        <v>108</v>
      </c>
      <c r="Q11" s="11">
        <v>0.61</v>
      </c>
      <c r="R11" s="11">
        <v>0.35</v>
      </c>
      <c r="S11" s="11">
        <v>0.75</v>
      </c>
      <c r="T11" s="31">
        <f t="shared" si="1"/>
        <v>0.16012499999999996</v>
      </c>
      <c r="U11" s="11" t="s">
        <v>76</v>
      </c>
      <c r="V11" s="11">
        <v>0.77500000000000002</v>
      </c>
      <c r="W11" s="11">
        <v>0.38</v>
      </c>
      <c r="X11" s="11">
        <v>0.41499999999999998</v>
      </c>
      <c r="Y11" s="11">
        <f t="shared" si="2"/>
        <v>0.12221750000000001</v>
      </c>
      <c r="Z11" s="11">
        <v>3</v>
      </c>
      <c r="AA11" s="11">
        <v>4</v>
      </c>
      <c r="AB11" s="11">
        <f t="shared" si="9"/>
        <v>12</v>
      </c>
      <c r="AC11" s="11">
        <v>1900</v>
      </c>
      <c r="AD11" s="12">
        <f t="shared" si="5"/>
        <v>396.56</v>
      </c>
      <c r="AE11" s="32">
        <v>4620008191096</v>
      </c>
      <c r="AF11" s="3"/>
      <c r="AG11" s="3"/>
      <c r="AH11" s="3"/>
    </row>
    <row r="12" spans="1:34" ht="24" customHeight="1">
      <c r="A12" s="5" t="s">
        <v>0</v>
      </c>
      <c r="B12" s="15" t="s">
        <v>98</v>
      </c>
      <c r="C12" s="58" t="s">
        <v>296</v>
      </c>
      <c r="D12" s="15">
        <v>89298</v>
      </c>
      <c r="E12" s="31" t="s">
        <v>2</v>
      </c>
      <c r="F12" s="10">
        <v>18</v>
      </c>
      <c r="G12" s="31" t="s">
        <v>22</v>
      </c>
      <c r="H12" s="31">
        <v>10.199999999999999</v>
      </c>
      <c r="I12" s="31">
        <v>0.5</v>
      </c>
      <c r="J12" s="31">
        <v>1.5</v>
      </c>
      <c r="K12" s="31">
        <v>0.04</v>
      </c>
      <c r="L12" s="10">
        <f t="shared" si="0"/>
        <v>30.24</v>
      </c>
      <c r="M12" s="31">
        <v>7.0000000000000007E-2</v>
      </c>
      <c r="N12" s="31">
        <v>1.55</v>
      </c>
      <c r="O12" s="10">
        <f t="shared" si="3"/>
        <v>31.86</v>
      </c>
      <c r="P12" s="11" t="s">
        <v>108</v>
      </c>
      <c r="Q12" s="11">
        <v>0.61</v>
      </c>
      <c r="R12" s="11">
        <v>0.35</v>
      </c>
      <c r="S12" s="11">
        <v>0.75</v>
      </c>
      <c r="T12" s="31">
        <f t="shared" si="1"/>
        <v>0.16012499999999996</v>
      </c>
      <c r="U12" s="11" t="s">
        <v>76</v>
      </c>
      <c r="V12" s="11">
        <v>0.77500000000000002</v>
      </c>
      <c r="W12" s="11">
        <v>0.38</v>
      </c>
      <c r="X12" s="11">
        <v>0.41499999999999998</v>
      </c>
      <c r="Y12" s="11">
        <f t="shared" si="2"/>
        <v>0.12221750000000001</v>
      </c>
      <c r="Z12" s="11">
        <v>3</v>
      </c>
      <c r="AA12" s="11">
        <v>4</v>
      </c>
      <c r="AB12" s="11">
        <f t="shared" si="9"/>
        <v>12</v>
      </c>
      <c r="AC12" s="11">
        <v>1900</v>
      </c>
      <c r="AD12" s="12">
        <f t="shared" si="5"/>
        <v>402.32</v>
      </c>
      <c r="AE12" s="32">
        <v>4620008197142</v>
      </c>
      <c r="AF12" s="3"/>
      <c r="AG12" s="3"/>
      <c r="AH12" s="3"/>
    </row>
    <row r="13" spans="1:34" ht="24" customHeight="1">
      <c r="A13" s="5" t="s">
        <v>0</v>
      </c>
      <c r="B13" s="15" t="s">
        <v>8</v>
      </c>
      <c r="C13" s="58" t="s">
        <v>297</v>
      </c>
      <c r="D13" s="15">
        <v>103604</v>
      </c>
      <c r="E13" s="31" t="s">
        <v>3</v>
      </c>
      <c r="F13" s="10">
        <v>18.2</v>
      </c>
      <c r="G13" s="31" t="s">
        <v>8</v>
      </c>
      <c r="H13" s="31">
        <v>12.5</v>
      </c>
      <c r="I13" s="31">
        <v>0.55000000000000004</v>
      </c>
      <c r="J13" s="31">
        <v>2.21</v>
      </c>
      <c r="K13" s="31">
        <v>0.04</v>
      </c>
      <c r="L13" s="10">
        <f t="shared" si="0"/>
        <v>33.5</v>
      </c>
      <c r="M13" s="31">
        <v>7.0000000000000007E-2</v>
      </c>
      <c r="N13" s="31">
        <v>1.66</v>
      </c>
      <c r="O13" s="10">
        <f t="shared" si="3"/>
        <v>35.229999999999997</v>
      </c>
      <c r="P13" s="11" t="s">
        <v>166</v>
      </c>
      <c r="Q13" s="11">
        <v>0.63500000000000001</v>
      </c>
      <c r="R13" s="11">
        <v>0.36</v>
      </c>
      <c r="S13" s="11">
        <v>0.81</v>
      </c>
      <c r="T13" s="31">
        <f t="shared" si="1"/>
        <v>0.18516600000000003</v>
      </c>
      <c r="U13" s="11" t="s">
        <v>79</v>
      </c>
      <c r="V13" s="11">
        <v>0.79500000000000004</v>
      </c>
      <c r="W13" s="11">
        <v>0.41</v>
      </c>
      <c r="X13" s="11">
        <v>0.42499999999999999</v>
      </c>
      <c r="Y13" s="11">
        <f t="shared" si="2"/>
        <v>0.13852875000000001</v>
      </c>
      <c r="Z13" s="11">
        <v>3</v>
      </c>
      <c r="AA13" s="11">
        <v>4</v>
      </c>
      <c r="AB13" s="11">
        <f t="shared" si="9"/>
        <v>12</v>
      </c>
      <c r="AC13" s="11">
        <v>1900</v>
      </c>
      <c r="AD13" s="12">
        <f t="shared" si="5"/>
        <v>442.76</v>
      </c>
      <c r="AE13" s="32">
        <v>4620008195155</v>
      </c>
      <c r="AF13" s="3"/>
      <c r="AG13" s="3"/>
      <c r="AH13" s="3"/>
    </row>
    <row r="14" spans="1:34" ht="24" customHeight="1">
      <c r="A14" s="5" t="s">
        <v>0</v>
      </c>
      <c r="B14" s="15" t="s">
        <v>13</v>
      </c>
      <c r="C14" s="58" t="s">
        <v>298</v>
      </c>
      <c r="D14" s="15">
        <v>103605</v>
      </c>
      <c r="E14" s="31" t="s">
        <v>3</v>
      </c>
      <c r="F14" s="10">
        <v>18.2</v>
      </c>
      <c r="G14" s="31" t="s">
        <v>8</v>
      </c>
      <c r="H14" s="31">
        <v>12.5</v>
      </c>
      <c r="I14" s="31">
        <v>0.68</v>
      </c>
      <c r="J14" s="31">
        <v>2.2000000000000002</v>
      </c>
      <c r="K14" s="31">
        <v>0.04</v>
      </c>
      <c r="L14" s="10">
        <f t="shared" si="0"/>
        <v>33.619999999999997</v>
      </c>
      <c r="M14" s="31">
        <v>7.0000000000000007E-2</v>
      </c>
      <c r="N14" s="31">
        <v>1.66</v>
      </c>
      <c r="O14" s="10">
        <f t="shared" si="3"/>
        <v>35.349999999999994</v>
      </c>
      <c r="P14" s="11" t="s">
        <v>166</v>
      </c>
      <c r="Q14" s="11">
        <v>0.63500000000000001</v>
      </c>
      <c r="R14" s="11">
        <v>0.36</v>
      </c>
      <c r="S14" s="11">
        <v>0.81</v>
      </c>
      <c r="T14" s="31">
        <f t="shared" si="1"/>
        <v>0.18516600000000003</v>
      </c>
      <c r="U14" s="11" t="s">
        <v>79</v>
      </c>
      <c r="V14" s="11">
        <v>0.79500000000000004</v>
      </c>
      <c r="W14" s="11">
        <v>0.41</v>
      </c>
      <c r="X14" s="11">
        <v>0.42499999999999999</v>
      </c>
      <c r="Y14" s="11">
        <f t="shared" si="2"/>
        <v>0.13852875000000001</v>
      </c>
      <c r="Z14" s="11">
        <v>3</v>
      </c>
      <c r="AA14" s="11">
        <v>4</v>
      </c>
      <c r="AB14" s="11">
        <f t="shared" si="9"/>
        <v>12</v>
      </c>
      <c r="AC14" s="11">
        <v>1900</v>
      </c>
      <c r="AD14" s="12">
        <f t="shared" si="5"/>
        <v>444.19999999999993</v>
      </c>
      <c r="AE14" s="32">
        <v>4620008196022</v>
      </c>
      <c r="AF14" s="3"/>
      <c r="AG14" s="3"/>
      <c r="AH14" s="3"/>
    </row>
    <row r="15" spans="1:34" ht="24" customHeight="1">
      <c r="A15" s="5" t="s">
        <v>0</v>
      </c>
      <c r="B15" s="15" t="s">
        <v>252</v>
      </c>
      <c r="C15" s="58"/>
      <c r="D15" s="15"/>
      <c r="E15" s="31" t="s">
        <v>1</v>
      </c>
      <c r="F15" s="10">
        <v>16</v>
      </c>
      <c r="G15" s="31" t="s">
        <v>87</v>
      </c>
      <c r="H15" s="31">
        <v>9.6</v>
      </c>
      <c r="I15" s="31">
        <v>0.55000000000000004</v>
      </c>
      <c r="J15" s="31">
        <v>1.02</v>
      </c>
      <c r="K15" s="31">
        <v>0.04</v>
      </c>
      <c r="L15" s="10">
        <f t="shared" si="0"/>
        <v>27.21</v>
      </c>
      <c r="M15" s="31">
        <v>7.0000000000000007E-2</v>
      </c>
      <c r="N15" s="31">
        <v>1.55</v>
      </c>
      <c r="O15" s="10">
        <f t="shared" si="3"/>
        <v>28.830000000000002</v>
      </c>
      <c r="P15" s="11" t="s">
        <v>133</v>
      </c>
      <c r="Q15" s="11">
        <v>0.62</v>
      </c>
      <c r="R15" s="11">
        <v>0.35</v>
      </c>
      <c r="S15" s="11">
        <v>0.78500000000000003</v>
      </c>
      <c r="T15" s="31">
        <f t="shared" si="1"/>
        <v>0.170345</v>
      </c>
      <c r="U15" s="11" t="s">
        <v>76</v>
      </c>
      <c r="V15" s="11">
        <v>0.77500000000000002</v>
      </c>
      <c r="W15" s="11">
        <v>0.38</v>
      </c>
      <c r="X15" s="11">
        <v>0.41499999999999998</v>
      </c>
      <c r="Y15" s="11">
        <f t="shared" si="2"/>
        <v>0.12221750000000001</v>
      </c>
      <c r="Z15" s="11">
        <v>3</v>
      </c>
      <c r="AA15" s="11">
        <v>4</v>
      </c>
      <c r="AB15" s="11">
        <f t="shared" si="9"/>
        <v>12</v>
      </c>
      <c r="AC15" s="11">
        <v>1900</v>
      </c>
      <c r="AD15" s="12">
        <f t="shared" si="5"/>
        <v>365.96000000000004</v>
      </c>
      <c r="AE15" s="32">
        <v>4620008197265</v>
      </c>
      <c r="AF15" s="3"/>
      <c r="AG15" s="3"/>
      <c r="AH15" s="3"/>
    </row>
    <row r="16" spans="1:34" ht="24" customHeight="1">
      <c r="A16" s="5" t="s">
        <v>0</v>
      </c>
      <c r="B16" s="15" t="s">
        <v>3</v>
      </c>
      <c r="C16" s="58" t="s">
        <v>303</v>
      </c>
      <c r="D16" s="15">
        <v>87058</v>
      </c>
      <c r="E16" s="31" t="s">
        <v>3</v>
      </c>
      <c r="F16" s="10">
        <v>18.2</v>
      </c>
      <c r="G16" s="31" t="s">
        <v>3</v>
      </c>
      <c r="H16" s="31">
        <v>8</v>
      </c>
      <c r="I16" s="31">
        <v>0.55000000000000004</v>
      </c>
      <c r="J16" s="31">
        <v>1.1000000000000001</v>
      </c>
      <c r="K16" s="31">
        <v>0.04</v>
      </c>
      <c r="L16" s="10">
        <f t="shared" si="0"/>
        <v>27.89</v>
      </c>
      <c r="M16" s="31">
        <v>7.0000000000000007E-2</v>
      </c>
      <c r="N16" s="31">
        <v>1.66</v>
      </c>
      <c r="O16" s="10">
        <f t="shared" si="3"/>
        <v>29.62</v>
      </c>
      <c r="P16" s="11" t="s">
        <v>109</v>
      </c>
      <c r="Q16" s="11">
        <v>0.65</v>
      </c>
      <c r="R16" s="11">
        <v>0.36</v>
      </c>
      <c r="S16" s="11">
        <v>0.76500000000000001</v>
      </c>
      <c r="T16" s="31">
        <f t="shared" si="1"/>
        <v>0.17901</v>
      </c>
      <c r="U16" s="11" t="s">
        <v>78</v>
      </c>
      <c r="V16" s="11">
        <v>0.79500000000000004</v>
      </c>
      <c r="W16" s="11">
        <v>0.39</v>
      </c>
      <c r="X16" s="11">
        <v>0.42499999999999999</v>
      </c>
      <c r="Y16" s="11">
        <f t="shared" si="2"/>
        <v>0.13177125000000001</v>
      </c>
      <c r="Z16" s="11">
        <v>3</v>
      </c>
      <c r="AA16" s="11">
        <v>4</v>
      </c>
      <c r="AB16" s="11">
        <f t="shared" si="9"/>
        <v>12</v>
      </c>
      <c r="AC16" s="11">
        <v>1900</v>
      </c>
      <c r="AD16" s="12">
        <f t="shared" si="5"/>
        <v>375.44</v>
      </c>
      <c r="AE16" s="32">
        <v>4620008191140</v>
      </c>
      <c r="AF16" s="3"/>
      <c r="AG16" s="3"/>
      <c r="AH16" s="3"/>
    </row>
    <row r="17" spans="1:34" ht="24" customHeight="1">
      <c r="A17" s="5" t="s">
        <v>0</v>
      </c>
      <c r="B17" s="15" t="s">
        <v>3</v>
      </c>
      <c r="C17" s="58" t="s">
        <v>299</v>
      </c>
      <c r="D17" s="15">
        <v>103607</v>
      </c>
      <c r="E17" s="31" t="s">
        <v>3</v>
      </c>
      <c r="F17" s="10">
        <v>19.2</v>
      </c>
      <c r="G17" s="31" t="s">
        <v>3</v>
      </c>
      <c r="H17" s="31">
        <v>8</v>
      </c>
      <c r="I17" s="31">
        <v>0.55000000000000004</v>
      </c>
      <c r="J17" s="31">
        <v>1.1000000000000001</v>
      </c>
      <c r="K17" s="31">
        <v>0.04</v>
      </c>
      <c r="L17" s="10">
        <f t="shared" si="0"/>
        <v>28.89</v>
      </c>
      <c r="M17" s="31">
        <v>7.0000000000000007E-2</v>
      </c>
      <c r="N17" s="31">
        <v>1.66</v>
      </c>
      <c r="O17" s="10">
        <f t="shared" ref="O17" si="10">F17+H17+I17+J17+K17+M17+N17</f>
        <v>30.62</v>
      </c>
      <c r="P17" s="11" t="s">
        <v>301</v>
      </c>
      <c r="Q17" s="11">
        <v>0.65</v>
      </c>
      <c r="R17" s="11">
        <v>0.36</v>
      </c>
      <c r="S17" s="11">
        <v>0.76600000000000001</v>
      </c>
      <c r="T17" s="31">
        <f t="shared" si="1"/>
        <v>0.17924400000000001</v>
      </c>
      <c r="U17" s="11" t="s">
        <v>302</v>
      </c>
      <c r="V17" s="11">
        <v>0.79500000000000004</v>
      </c>
      <c r="W17" s="11">
        <v>0.39</v>
      </c>
      <c r="X17" s="11">
        <v>0.42599999999999999</v>
      </c>
      <c r="Y17" s="11">
        <f t="shared" si="2"/>
        <v>0.13208130000000001</v>
      </c>
      <c r="Z17" s="11">
        <v>3</v>
      </c>
      <c r="AA17" s="11">
        <v>4</v>
      </c>
      <c r="AB17" s="11">
        <f t="shared" ref="AB17" si="11">Z17*AA17</f>
        <v>12</v>
      </c>
      <c r="AC17" s="11">
        <v>1901</v>
      </c>
      <c r="AD17" s="12">
        <f t="shared" ref="AD17" si="12">O17*AB17+20</f>
        <v>387.44</v>
      </c>
      <c r="AE17" s="32">
        <v>4620008191141</v>
      </c>
      <c r="AF17" s="3"/>
      <c r="AG17" s="3"/>
      <c r="AH17" s="3"/>
    </row>
    <row r="18" spans="1:34" ht="24" customHeight="1">
      <c r="A18" s="5" t="s">
        <v>0</v>
      </c>
      <c r="B18" s="15" t="s">
        <v>10</v>
      </c>
      <c r="C18" s="58" t="s">
        <v>300</v>
      </c>
      <c r="D18" s="15">
        <v>103607</v>
      </c>
      <c r="E18" s="31" t="s">
        <v>3</v>
      </c>
      <c r="F18" s="10">
        <v>18.2</v>
      </c>
      <c r="G18" s="31" t="s">
        <v>3</v>
      </c>
      <c r="H18" s="31">
        <v>8</v>
      </c>
      <c r="I18" s="31">
        <v>0.55000000000000004</v>
      </c>
      <c r="J18" s="31">
        <v>1.63</v>
      </c>
      <c r="K18" s="31">
        <v>0.04</v>
      </c>
      <c r="L18" s="10">
        <f t="shared" si="0"/>
        <v>28.419999999999998</v>
      </c>
      <c r="M18" s="31">
        <v>7.0000000000000007E-2</v>
      </c>
      <c r="N18" s="31">
        <v>1.66</v>
      </c>
      <c r="O18" s="10">
        <f t="shared" si="3"/>
        <v>30.15</v>
      </c>
      <c r="P18" s="11" t="s">
        <v>109</v>
      </c>
      <c r="Q18" s="11">
        <v>0.65</v>
      </c>
      <c r="R18" s="11">
        <v>0.36</v>
      </c>
      <c r="S18" s="11">
        <v>0.76500000000000001</v>
      </c>
      <c r="T18" s="31">
        <f t="shared" si="1"/>
        <v>0.17901</v>
      </c>
      <c r="U18" s="11" t="s">
        <v>79</v>
      </c>
      <c r="V18" s="11">
        <v>0.79500000000000004</v>
      </c>
      <c r="W18" s="11">
        <v>0.41</v>
      </c>
      <c r="X18" s="11">
        <v>0.42499999999999999</v>
      </c>
      <c r="Y18" s="11">
        <f t="shared" si="2"/>
        <v>0.13852875000000001</v>
      </c>
      <c r="Z18" s="11">
        <v>3</v>
      </c>
      <c r="AA18" s="11">
        <v>4</v>
      </c>
      <c r="AB18" s="11">
        <f t="shared" si="9"/>
        <v>12</v>
      </c>
      <c r="AC18" s="11">
        <v>1900</v>
      </c>
      <c r="AD18" s="12">
        <f t="shared" si="5"/>
        <v>381.79999999999995</v>
      </c>
      <c r="AE18" s="32">
        <v>4620008196183</v>
      </c>
      <c r="AF18" s="3"/>
      <c r="AG18" s="3"/>
      <c r="AH18" s="3"/>
    </row>
    <row r="19" spans="1:34" ht="24" customHeight="1">
      <c r="A19" s="5" t="s">
        <v>0</v>
      </c>
      <c r="B19" s="15" t="s">
        <v>6</v>
      </c>
      <c r="C19" s="58" t="s">
        <v>304</v>
      </c>
      <c r="D19" s="15">
        <v>89299</v>
      </c>
      <c r="E19" s="31" t="s">
        <v>4</v>
      </c>
      <c r="F19" s="31">
        <v>20.3</v>
      </c>
      <c r="G19" s="31" t="s">
        <v>6</v>
      </c>
      <c r="H19" s="31">
        <v>11.5</v>
      </c>
      <c r="I19" s="31">
        <v>0.6</v>
      </c>
      <c r="J19" s="31">
        <v>1.7</v>
      </c>
      <c r="K19" s="31">
        <v>0.04</v>
      </c>
      <c r="L19" s="10">
        <f t="shared" si="0"/>
        <v>34.14</v>
      </c>
      <c r="M19" s="31">
        <v>7.0000000000000007E-2</v>
      </c>
      <c r="N19" s="31">
        <v>1.66</v>
      </c>
      <c r="O19" s="10">
        <f t="shared" si="3"/>
        <v>35.869999999999997</v>
      </c>
      <c r="P19" s="11" t="s">
        <v>167</v>
      </c>
      <c r="Q19" s="11">
        <v>0.62</v>
      </c>
      <c r="R19" s="11">
        <v>0.37</v>
      </c>
      <c r="S19" s="11">
        <v>0.82</v>
      </c>
      <c r="T19" s="31">
        <f t="shared" si="1"/>
        <v>0.188108</v>
      </c>
      <c r="U19" s="11" t="s">
        <v>79</v>
      </c>
      <c r="V19" s="11">
        <v>0.79500000000000004</v>
      </c>
      <c r="W19" s="11">
        <v>0.41</v>
      </c>
      <c r="X19" s="11">
        <v>0.42499999999999999</v>
      </c>
      <c r="Y19" s="11">
        <f t="shared" si="2"/>
        <v>0.13852875000000001</v>
      </c>
      <c r="Z19" s="11">
        <v>3</v>
      </c>
      <c r="AA19" s="11">
        <v>4</v>
      </c>
      <c r="AB19" s="11">
        <f t="shared" si="9"/>
        <v>12</v>
      </c>
      <c r="AC19" s="11">
        <v>1900</v>
      </c>
      <c r="AD19" s="12">
        <f t="shared" si="5"/>
        <v>450.43999999999994</v>
      </c>
      <c r="AE19" s="32">
        <v>4620008192314</v>
      </c>
      <c r="AF19" s="3"/>
      <c r="AG19" s="3"/>
      <c r="AH19" s="3"/>
    </row>
    <row r="20" spans="1:34" ht="24">
      <c r="A20" s="5" t="s">
        <v>0</v>
      </c>
      <c r="B20" s="15" t="s">
        <v>140</v>
      </c>
      <c r="C20" s="58"/>
      <c r="D20" s="15"/>
      <c r="E20" s="31" t="s">
        <v>140</v>
      </c>
      <c r="F20" s="31">
        <v>23.3</v>
      </c>
      <c r="G20" s="31" t="s">
        <v>139</v>
      </c>
      <c r="H20" s="10">
        <v>8</v>
      </c>
      <c r="I20" s="31">
        <v>0.7</v>
      </c>
      <c r="J20" s="31">
        <v>2.2000000000000002</v>
      </c>
      <c r="K20" s="31">
        <v>0.04</v>
      </c>
      <c r="L20" s="10">
        <f t="shared" si="0"/>
        <v>34.24</v>
      </c>
      <c r="M20" s="31">
        <v>7.0000000000000007E-2</v>
      </c>
      <c r="N20" s="31">
        <v>1.63</v>
      </c>
      <c r="O20" s="10">
        <v>35.4</v>
      </c>
      <c r="P20" s="11" t="s">
        <v>142</v>
      </c>
      <c r="Q20" s="11">
        <v>0.65</v>
      </c>
      <c r="R20" s="11">
        <v>0.36</v>
      </c>
      <c r="S20" s="11">
        <v>0.79</v>
      </c>
      <c r="T20" s="31">
        <f t="shared" si="1"/>
        <v>0.18486</v>
      </c>
      <c r="U20" s="11" t="s">
        <v>78</v>
      </c>
      <c r="V20" s="11">
        <v>0.79500000000000004</v>
      </c>
      <c r="W20" s="11">
        <v>0.39</v>
      </c>
      <c r="X20" s="11">
        <v>0.42499999999999999</v>
      </c>
      <c r="Y20" s="11">
        <f t="shared" si="2"/>
        <v>0.13177125000000001</v>
      </c>
      <c r="Z20" s="11">
        <v>3</v>
      </c>
      <c r="AA20" s="11">
        <v>4</v>
      </c>
      <c r="AB20" s="11">
        <v>12</v>
      </c>
      <c r="AC20" s="11">
        <v>1900</v>
      </c>
      <c r="AD20" s="12">
        <f t="shared" si="5"/>
        <v>444.79999999999995</v>
      </c>
      <c r="AE20" s="32">
        <v>4640021067376</v>
      </c>
      <c r="AF20" s="3"/>
      <c r="AG20" s="3"/>
      <c r="AH20" s="3"/>
    </row>
    <row r="21" spans="1:34" ht="24">
      <c r="A21" s="5" t="s">
        <v>0</v>
      </c>
      <c r="B21" s="15" t="s">
        <v>141</v>
      </c>
      <c r="C21" s="58"/>
      <c r="D21" s="15"/>
      <c r="E21" s="31" t="s">
        <v>140</v>
      </c>
      <c r="F21" s="31">
        <v>23.3</v>
      </c>
      <c r="G21" s="31" t="s">
        <v>139</v>
      </c>
      <c r="H21" s="10">
        <v>8</v>
      </c>
      <c r="I21" s="31">
        <v>0.7</v>
      </c>
      <c r="J21" s="31">
        <v>2.2000000000000002</v>
      </c>
      <c r="K21" s="31">
        <v>0.04</v>
      </c>
      <c r="L21" s="10">
        <f t="shared" si="0"/>
        <v>34.24</v>
      </c>
      <c r="M21" s="31">
        <v>7.0000000000000007E-2</v>
      </c>
      <c r="N21" s="31">
        <v>1.63</v>
      </c>
      <c r="O21" s="10">
        <v>36</v>
      </c>
      <c r="P21" s="11" t="s">
        <v>142</v>
      </c>
      <c r="Q21" s="11">
        <v>0.65</v>
      </c>
      <c r="R21" s="11">
        <v>0.36</v>
      </c>
      <c r="S21" s="11">
        <v>0.79</v>
      </c>
      <c r="T21" s="31">
        <f t="shared" si="1"/>
        <v>0.18486</v>
      </c>
      <c r="U21" s="11" t="s">
        <v>78</v>
      </c>
      <c r="V21" s="11">
        <v>0.79500000000000004</v>
      </c>
      <c r="W21" s="11">
        <v>0.39</v>
      </c>
      <c r="X21" s="11">
        <v>0.42499999999999999</v>
      </c>
      <c r="Y21" s="11">
        <f t="shared" si="2"/>
        <v>0.13177125000000001</v>
      </c>
      <c r="Z21" s="11">
        <v>3</v>
      </c>
      <c r="AA21" s="11">
        <v>4</v>
      </c>
      <c r="AB21" s="11">
        <v>12</v>
      </c>
      <c r="AC21" s="11">
        <v>1900</v>
      </c>
      <c r="AD21" s="12">
        <f t="shared" si="5"/>
        <v>452</v>
      </c>
      <c r="AE21" s="32">
        <v>4640021067383</v>
      </c>
      <c r="AF21" s="3"/>
      <c r="AG21" s="3"/>
      <c r="AH21" s="3"/>
    </row>
    <row r="22" spans="1:34" ht="24">
      <c r="A22" s="5" t="s">
        <v>0</v>
      </c>
      <c r="B22" s="15" t="s">
        <v>114</v>
      </c>
      <c r="C22" s="58"/>
      <c r="D22" s="15"/>
      <c r="E22" s="31" t="s">
        <v>1</v>
      </c>
      <c r="F22" s="10">
        <v>16</v>
      </c>
      <c r="G22" s="31" t="s">
        <v>114</v>
      </c>
      <c r="H22" s="31">
        <v>6.8</v>
      </c>
      <c r="I22" s="31">
        <v>0.46</v>
      </c>
      <c r="J22" s="31">
        <v>0.75</v>
      </c>
      <c r="K22" s="31">
        <v>0.04</v>
      </c>
      <c r="L22" s="10">
        <f t="shared" si="0"/>
        <v>24.05</v>
      </c>
      <c r="M22" s="31">
        <v>7.0000000000000007E-2</v>
      </c>
      <c r="N22" s="31">
        <v>1.55</v>
      </c>
      <c r="O22" s="10">
        <f t="shared" si="3"/>
        <v>25.67</v>
      </c>
      <c r="P22" s="11" t="s">
        <v>115</v>
      </c>
      <c r="Q22" s="11">
        <v>0.62</v>
      </c>
      <c r="R22" s="11">
        <v>0.35</v>
      </c>
      <c r="S22" s="11">
        <v>0.74</v>
      </c>
      <c r="T22" s="31">
        <f t="shared" si="1"/>
        <v>0.16058</v>
      </c>
      <c r="U22" s="11" t="s">
        <v>76</v>
      </c>
      <c r="V22" s="11">
        <v>0.77500000000000002</v>
      </c>
      <c r="W22" s="11">
        <v>0.38</v>
      </c>
      <c r="X22" s="11">
        <v>0.41499999999999998</v>
      </c>
      <c r="Y22" s="11">
        <f t="shared" si="2"/>
        <v>0.12221750000000001</v>
      </c>
      <c r="Z22" s="11">
        <v>3</v>
      </c>
      <c r="AA22" s="11">
        <v>4</v>
      </c>
      <c r="AB22" s="11">
        <f t="shared" si="9"/>
        <v>12</v>
      </c>
      <c r="AC22" s="11">
        <v>1900</v>
      </c>
      <c r="AD22" s="12">
        <f t="shared" si="5"/>
        <v>328.04</v>
      </c>
      <c r="AE22" s="32">
        <v>4640021060469</v>
      </c>
      <c r="AF22" s="3"/>
      <c r="AG22" s="3"/>
      <c r="AH22" s="3"/>
    </row>
    <row r="23" spans="1:34" ht="24" customHeight="1">
      <c r="A23" s="5" t="s">
        <v>0</v>
      </c>
      <c r="B23" s="15" t="s">
        <v>4</v>
      </c>
      <c r="C23" s="58" t="s">
        <v>305</v>
      </c>
      <c r="D23" s="15">
        <v>89534</v>
      </c>
      <c r="E23" s="31" t="s">
        <v>4</v>
      </c>
      <c r="F23" s="31">
        <v>20.3</v>
      </c>
      <c r="G23" s="31" t="s">
        <v>4</v>
      </c>
      <c r="H23" s="31">
        <v>11.7</v>
      </c>
      <c r="I23" s="31">
        <v>0.47</v>
      </c>
      <c r="J23" s="31">
        <v>1.25</v>
      </c>
      <c r="K23" s="31">
        <v>0.04</v>
      </c>
      <c r="L23" s="10">
        <f t="shared" si="0"/>
        <v>33.76</v>
      </c>
      <c r="M23" s="31">
        <v>7.0000000000000007E-2</v>
      </c>
      <c r="N23" s="31">
        <v>1.63</v>
      </c>
      <c r="O23" s="10">
        <f t="shared" si="3"/>
        <v>35.46</v>
      </c>
      <c r="P23" s="11" t="s">
        <v>168</v>
      </c>
      <c r="Q23" s="11">
        <v>0.62</v>
      </c>
      <c r="R23" s="11">
        <v>0.37</v>
      </c>
      <c r="S23" s="11">
        <v>0.81</v>
      </c>
      <c r="T23" s="31">
        <f t="shared" si="1"/>
        <v>0.18581400000000001</v>
      </c>
      <c r="U23" s="11" t="s">
        <v>78</v>
      </c>
      <c r="V23" s="11">
        <v>0.79500000000000004</v>
      </c>
      <c r="W23" s="11">
        <v>0.39</v>
      </c>
      <c r="X23" s="11">
        <v>0.42499999999999999</v>
      </c>
      <c r="Y23" s="11">
        <f t="shared" si="2"/>
        <v>0.13177125000000001</v>
      </c>
      <c r="Z23" s="11">
        <v>3</v>
      </c>
      <c r="AA23" s="11">
        <v>4</v>
      </c>
      <c r="AB23" s="11">
        <f t="shared" si="9"/>
        <v>12</v>
      </c>
      <c r="AC23" s="11">
        <v>1900</v>
      </c>
      <c r="AD23" s="12">
        <f t="shared" si="5"/>
        <v>445.52</v>
      </c>
      <c r="AE23" s="32">
        <v>4620008191089</v>
      </c>
      <c r="AF23" s="3"/>
      <c r="AG23" s="3"/>
      <c r="AH23" s="3"/>
    </row>
    <row r="24" spans="1:34" ht="24">
      <c r="A24" s="5" t="s">
        <v>0</v>
      </c>
      <c r="B24" s="15" t="s">
        <v>87</v>
      </c>
      <c r="C24" s="58"/>
      <c r="D24" s="15"/>
      <c r="E24" s="31" t="s">
        <v>87</v>
      </c>
      <c r="F24" s="10">
        <v>15</v>
      </c>
      <c r="G24" s="31" t="s">
        <v>87</v>
      </c>
      <c r="H24" s="31">
        <v>9.6</v>
      </c>
      <c r="I24" s="31">
        <v>0.55000000000000004</v>
      </c>
      <c r="J24" s="31">
        <v>1.02</v>
      </c>
      <c r="K24" s="31">
        <v>0.04</v>
      </c>
      <c r="L24" s="10">
        <f t="shared" si="0"/>
        <v>26.21</v>
      </c>
      <c r="M24" s="31">
        <v>7.0000000000000007E-2</v>
      </c>
      <c r="N24" s="31">
        <v>1.55</v>
      </c>
      <c r="O24" s="10">
        <f t="shared" si="3"/>
        <v>27.830000000000002</v>
      </c>
      <c r="P24" s="11" t="s">
        <v>169</v>
      </c>
      <c r="Q24" s="11">
        <v>0.61</v>
      </c>
      <c r="R24" s="11">
        <v>0.34499999999999997</v>
      </c>
      <c r="S24" s="11">
        <v>0.77</v>
      </c>
      <c r="T24" s="31">
        <f t="shared" si="1"/>
        <v>0.16204649999999998</v>
      </c>
      <c r="U24" s="11" t="s">
        <v>76</v>
      </c>
      <c r="V24" s="11">
        <v>0.77500000000000002</v>
      </c>
      <c r="W24" s="11">
        <v>0.38</v>
      </c>
      <c r="X24" s="11">
        <v>0.41499999999999998</v>
      </c>
      <c r="Y24" s="11">
        <f t="shared" si="2"/>
        <v>0.12221750000000001</v>
      </c>
      <c r="Z24" s="11">
        <v>3</v>
      </c>
      <c r="AA24" s="11">
        <v>4</v>
      </c>
      <c r="AB24" s="11">
        <f t="shared" si="9"/>
        <v>12</v>
      </c>
      <c r="AC24" s="11">
        <v>1900</v>
      </c>
      <c r="AD24" s="12">
        <f t="shared" si="5"/>
        <v>353.96000000000004</v>
      </c>
      <c r="AE24" s="32">
        <v>4640021060988</v>
      </c>
      <c r="AF24" s="3"/>
      <c r="AG24" s="3"/>
      <c r="AH24" s="3"/>
    </row>
    <row r="25" spans="1:34" ht="24">
      <c r="A25" s="5" t="s">
        <v>0</v>
      </c>
      <c r="B25" s="15" t="s">
        <v>88</v>
      </c>
      <c r="C25" s="58"/>
      <c r="D25" s="15"/>
      <c r="E25" s="31" t="s">
        <v>87</v>
      </c>
      <c r="F25" s="10">
        <v>15</v>
      </c>
      <c r="G25" s="31" t="s">
        <v>87</v>
      </c>
      <c r="H25" s="31">
        <v>9.6</v>
      </c>
      <c r="I25" s="31">
        <v>0.55000000000000004</v>
      </c>
      <c r="J25" s="31">
        <v>1.52</v>
      </c>
      <c r="K25" s="31">
        <v>0.04</v>
      </c>
      <c r="L25" s="10">
        <f t="shared" si="0"/>
        <v>26.71</v>
      </c>
      <c r="M25" s="31">
        <v>7.0000000000000007E-2</v>
      </c>
      <c r="N25" s="31">
        <v>1.55</v>
      </c>
      <c r="O25" s="10">
        <f t="shared" si="3"/>
        <v>28.330000000000002</v>
      </c>
      <c r="P25" s="11" t="s">
        <v>169</v>
      </c>
      <c r="Q25" s="11">
        <v>0.61</v>
      </c>
      <c r="R25" s="11">
        <v>0.34499999999999997</v>
      </c>
      <c r="S25" s="11">
        <v>0.77</v>
      </c>
      <c r="T25" s="31">
        <f t="shared" si="1"/>
        <v>0.16204649999999998</v>
      </c>
      <c r="U25" s="11" t="s">
        <v>76</v>
      </c>
      <c r="V25" s="11">
        <v>0.77500000000000002</v>
      </c>
      <c r="W25" s="11">
        <v>0.38</v>
      </c>
      <c r="X25" s="11">
        <v>0.41499999999999998</v>
      </c>
      <c r="Y25" s="11">
        <f t="shared" si="2"/>
        <v>0.12221750000000001</v>
      </c>
      <c r="Z25" s="11">
        <v>3</v>
      </c>
      <c r="AA25" s="11">
        <v>4</v>
      </c>
      <c r="AB25" s="11">
        <f t="shared" si="9"/>
        <v>12</v>
      </c>
      <c r="AC25" s="11">
        <v>1900</v>
      </c>
      <c r="AD25" s="12">
        <f t="shared" si="5"/>
        <v>359.96000000000004</v>
      </c>
      <c r="AE25" s="32">
        <v>4640021060995</v>
      </c>
      <c r="AF25" s="3"/>
      <c r="AG25" s="3"/>
      <c r="AH25" s="3"/>
    </row>
    <row r="26" spans="1:34" ht="26.45" customHeight="1">
      <c r="A26" s="5" t="s">
        <v>0</v>
      </c>
      <c r="B26" s="15" t="s">
        <v>16</v>
      </c>
      <c r="C26" s="58" t="s">
        <v>306</v>
      </c>
      <c r="D26" s="15">
        <v>89343</v>
      </c>
      <c r="E26" s="31" t="s">
        <v>1</v>
      </c>
      <c r="F26" s="10">
        <v>16</v>
      </c>
      <c r="G26" s="31" t="s">
        <v>21</v>
      </c>
      <c r="H26" s="31">
        <v>7.1</v>
      </c>
      <c r="I26" s="31">
        <v>0.46</v>
      </c>
      <c r="J26" s="31">
        <v>0.75</v>
      </c>
      <c r="K26" s="31">
        <v>0.04</v>
      </c>
      <c r="L26" s="10">
        <f t="shared" si="0"/>
        <v>24.35</v>
      </c>
      <c r="M26" s="31">
        <v>7.0000000000000007E-2</v>
      </c>
      <c r="N26" s="31">
        <v>1.55</v>
      </c>
      <c r="O26" s="10">
        <f t="shared" si="3"/>
        <v>25.970000000000002</v>
      </c>
      <c r="P26" s="11" t="s">
        <v>170</v>
      </c>
      <c r="Q26" s="11">
        <v>0.62</v>
      </c>
      <c r="R26" s="11">
        <v>0.35</v>
      </c>
      <c r="S26" s="11">
        <v>0.73</v>
      </c>
      <c r="T26" s="31">
        <f t="shared" si="1"/>
        <v>0.15841</v>
      </c>
      <c r="U26" s="11" t="s">
        <v>76</v>
      </c>
      <c r="V26" s="11">
        <v>0.77500000000000002</v>
      </c>
      <c r="W26" s="11">
        <v>0.38</v>
      </c>
      <c r="X26" s="11">
        <v>0.41499999999999998</v>
      </c>
      <c r="Y26" s="11">
        <f t="shared" si="2"/>
        <v>0.12221750000000001</v>
      </c>
      <c r="Z26" s="11">
        <v>3</v>
      </c>
      <c r="AA26" s="11">
        <v>4</v>
      </c>
      <c r="AB26" s="11">
        <f t="shared" si="4"/>
        <v>12</v>
      </c>
      <c r="AC26" s="11">
        <v>1900</v>
      </c>
      <c r="AD26" s="12">
        <f t="shared" si="5"/>
        <v>331.64000000000004</v>
      </c>
      <c r="AE26" s="32">
        <v>4620008195490</v>
      </c>
      <c r="AF26" s="3"/>
      <c r="AG26" s="3"/>
      <c r="AH26" s="3"/>
    </row>
    <row r="27" spans="1:34" ht="26.45" customHeight="1">
      <c r="A27" s="5" t="s">
        <v>0</v>
      </c>
      <c r="B27" s="15" t="s">
        <v>89</v>
      </c>
      <c r="C27" s="58" t="s">
        <v>307</v>
      </c>
      <c r="D27" s="15">
        <v>103611</v>
      </c>
      <c r="E27" s="31" t="s">
        <v>89</v>
      </c>
      <c r="F27" s="10">
        <v>16.899999999999999</v>
      </c>
      <c r="G27" s="31" t="s">
        <v>87</v>
      </c>
      <c r="H27" s="31">
        <v>9.6</v>
      </c>
      <c r="I27" s="31">
        <v>0.55000000000000004</v>
      </c>
      <c r="J27" s="31">
        <v>1.034</v>
      </c>
      <c r="K27" s="31">
        <v>0.04</v>
      </c>
      <c r="L27" s="10">
        <f t="shared" si="0"/>
        <v>28.123999999999999</v>
      </c>
      <c r="M27" s="31">
        <v>7.0000000000000007E-2</v>
      </c>
      <c r="N27" s="31">
        <v>1.55</v>
      </c>
      <c r="O27" s="10">
        <f>F27+H27+I27+J27+K27+M27+N27</f>
        <v>29.744</v>
      </c>
      <c r="P27" s="11" t="s">
        <v>171</v>
      </c>
      <c r="Q27" s="11">
        <v>0.62</v>
      </c>
      <c r="R27" s="11">
        <v>0.35</v>
      </c>
      <c r="S27" s="11">
        <v>0.77500000000000002</v>
      </c>
      <c r="T27" s="31">
        <f t="shared" si="1"/>
        <v>0.16817499999999999</v>
      </c>
      <c r="U27" s="11" t="s">
        <v>76</v>
      </c>
      <c r="V27" s="11">
        <v>0.77500000000000002</v>
      </c>
      <c r="W27" s="11">
        <v>0.38</v>
      </c>
      <c r="X27" s="11">
        <v>0.41499999999999998</v>
      </c>
      <c r="Y27" s="11">
        <f t="shared" si="2"/>
        <v>0.12221750000000001</v>
      </c>
      <c r="Z27" s="11">
        <v>3</v>
      </c>
      <c r="AA27" s="11">
        <v>4</v>
      </c>
      <c r="AB27" s="11">
        <f>Z27*AA27</f>
        <v>12</v>
      </c>
      <c r="AC27" s="11">
        <v>1900</v>
      </c>
      <c r="AD27" s="12">
        <f t="shared" si="5"/>
        <v>376.928</v>
      </c>
      <c r="AE27" s="32">
        <v>4640021061107</v>
      </c>
      <c r="AF27" s="3"/>
      <c r="AG27" s="3"/>
      <c r="AH27" s="3"/>
    </row>
    <row r="28" spans="1:34" ht="26.45" customHeight="1">
      <c r="A28" s="5" t="s">
        <v>0</v>
      </c>
      <c r="B28" s="15" t="s">
        <v>89</v>
      </c>
      <c r="C28" s="58" t="s">
        <v>308</v>
      </c>
      <c r="D28" s="15">
        <v>103612</v>
      </c>
      <c r="E28" s="31" t="s">
        <v>89</v>
      </c>
      <c r="F28" s="10">
        <v>16.899999999999999</v>
      </c>
      <c r="G28" s="31" t="s">
        <v>87</v>
      </c>
      <c r="H28" s="31">
        <v>9.6</v>
      </c>
      <c r="I28" s="31">
        <v>0.55000000000000004</v>
      </c>
      <c r="J28" s="31">
        <v>1.034</v>
      </c>
      <c r="K28" s="31">
        <v>0.04</v>
      </c>
      <c r="L28" s="10">
        <f t="shared" si="0"/>
        <v>28.123999999999999</v>
      </c>
      <c r="M28" s="31">
        <v>7.0000000000000007E-2</v>
      </c>
      <c r="N28" s="31">
        <v>1.55</v>
      </c>
      <c r="O28" s="10">
        <f t="shared" ref="O28:O32" si="13">F28+H28+I28+J28+K28+M28+N28</f>
        <v>29.744</v>
      </c>
      <c r="P28" s="11" t="s">
        <v>171</v>
      </c>
      <c r="Q28" s="11">
        <v>0.62</v>
      </c>
      <c r="R28" s="11">
        <v>0.35</v>
      </c>
      <c r="S28" s="11">
        <v>0.77500000000000002</v>
      </c>
      <c r="T28" s="31">
        <f t="shared" si="1"/>
        <v>0.16817499999999999</v>
      </c>
      <c r="U28" s="11" t="s">
        <v>76</v>
      </c>
      <c r="V28" s="11">
        <v>0.77500000000000002</v>
      </c>
      <c r="W28" s="11">
        <v>0.38</v>
      </c>
      <c r="X28" s="11">
        <v>0.41499999999999998</v>
      </c>
      <c r="Y28" s="11">
        <f t="shared" si="2"/>
        <v>0.12221750000000001</v>
      </c>
      <c r="Z28" s="11">
        <v>3</v>
      </c>
      <c r="AA28" s="11">
        <v>4</v>
      </c>
      <c r="AB28" s="11">
        <f t="shared" ref="AB28:AB32" si="14">Z28*AA28</f>
        <v>12</v>
      </c>
      <c r="AC28" s="11">
        <v>1900</v>
      </c>
      <c r="AD28" s="12">
        <f t="shared" ref="AD28:AD32" si="15">O28*AB28+20</f>
        <v>376.928</v>
      </c>
      <c r="AE28" s="32">
        <v>4640021061107</v>
      </c>
      <c r="AF28" s="3"/>
      <c r="AG28" s="3"/>
      <c r="AH28" s="3"/>
    </row>
    <row r="29" spans="1:34" ht="26.45" customHeight="1">
      <c r="A29" s="5" t="s">
        <v>0</v>
      </c>
      <c r="B29" s="15" t="s">
        <v>89</v>
      </c>
      <c r="C29" s="58" t="s">
        <v>309</v>
      </c>
      <c r="D29" s="15">
        <v>103613</v>
      </c>
      <c r="E29" s="31" t="s">
        <v>89</v>
      </c>
      <c r="F29" s="10">
        <v>16.899999999999999</v>
      </c>
      <c r="G29" s="31" t="s">
        <v>87</v>
      </c>
      <c r="H29" s="31">
        <v>9.6</v>
      </c>
      <c r="I29" s="31">
        <v>0.55000000000000004</v>
      </c>
      <c r="J29" s="31">
        <v>1.034</v>
      </c>
      <c r="K29" s="31">
        <v>0.04</v>
      </c>
      <c r="L29" s="10">
        <f t="shared" si="0"/>
        <v>28.123999999999999</v>
      </c>
      <c r="M29" s="31">
        <v>7.0000000000000007E-2</v>
      </c>
      <c r="N29" s="31">
        <v>1.55</v>
      </c>
      <c r="O29" s="10">
        <f t="shared" si="13"/>
        <v>29.744</v>
      </c>
      <c r="P29" s="11" t="s">
        <v>171</v>
      </c>
      <c r="Q29" s="11">
        <v>0.62</v>
      </c>
      <c r="R29" s="11">
        <v>0.35</v>
      </c>
      <c r="S29" s="11">
        <v>0.77500000000000002</v>
      </c>
      <c r="T29" s="31">
        <f t="shared" si="1"/>
        <v>0.16817499999999999</v>
      </c>
      <c r="U29" s="11" t="s">
        <v>76</v>
      </c>
      <c r="V29" s="11">
        <v>0.77500000000000002</v>
      </c>
      <c r="W29" s="11">
        <v>0.38</v>
      </c>
      <c r="X29" s="11">
        <v>0.41499999999999998</v>
      </c>
      <c r="Y29" s="11">
        <f t="shared" si="2"/>
        <v>0.12221750000000001</v>
      </c>
      <c r="Z29" s="11">
        <v>3</v>
      </c>
      <c r="AA29" s="11">
        <v>4</v>
      </c>
      <c r="AB29" s="11">
        <f t="shared" si="14"/>
        <v>12</v>
      </c>
      <c r="AC29" s="11">
        <v>1900</v>
      </c>
      <c r="AD29" s="12">
        <f t="shared" si="15"/>
        <v>376.928</v>
      </c>
      <c r="AE29" s="32">
        <v>4640021061107</v>
      </c>
      <c r="AF29" s="3"/>
      <c r="AG29" s="3"/>
      <c r="AH29" s="3"/>
    </row>
    <row r="30" spans="1:34" ht="26.45" customHeight="1">
      <c r="A30" s="5" t="s">
        <v>0</v>
      </c>
      <c r="B30" s="15" t="s">
        <v>89</v>
      </c>
      <c r="C30" s="58" t="s">
        <v>310</v>
      </c>
      <c r="D30" s="15">
        <v>103614</v>
      </c>
      <c r="E30" s="31" t="s">
        <v>89</v>
      </c>
      <c r="F30" s="10">
        <v>16.899999999999999</v>
      </c>
      <c r="G30" s="31" t="s">
        <v>87</v>
      </c>
      <c r="H30" s="31">
        <v>9.6</v>
      </c>
      <c r="I30" s="31">
        <v>0.55000000000000004</v>
      </c>
      <c r="J30" s="31">
        <v>1.034</v>
      </c>
      <c r="K30" s="31">
        <v>0.04</v>
      </c>
      <c r="L30" s="10">
        <f t="shared" si="0"/>
        <v>28.123999999999999</v>
      </c>
      <c r="M30" s="31">
        <v>7.0000000000000007E-2</v>
      </c>
      <c r="N30" s="31">
        <v>1.55</v>
      </c>
      <c r="O30" s="10">
        <f t="shared" si="13"/>
        <v>29.744</v>
      </c>
      <c r="P30" s="11" t="s">
        <v>171</v>
      </c>
      <c r="Q30" s="11">
        <v>0.62</v>
      </c>
      <c r="R30" s="11">
        <v>0.35</v>
      </c>
      <c r="S30" s="11">
        <v>0.77500000000000002</v>
      </c>
      <c r="T30" s="31">
        <f t="shared" si="1"/>
        <v>0.16817499999999999</v>
      </c>
      <c r="U30" s="11" t="s">
        <v>76</v>
      </c>
      <c r="V30" s="11">
        <v>0.77500000000000002</v>
      </c>
      <c r="W30" s="11">
        <v>0.38</v>
      </c>
      <c r="X30" s="11">
        <v>0.41499999999999998</v>
      </c>
      <c r="Y30" s="11">
        <f t="shared" si="2"/>
        <v>0.12221750000000001</v>
      </c>
      <c r="Z30" s="11">
        <v>3</v>
      </c>
      <c r="AA30" s="11">
        <v>4</v>
      </c>
      <c r="AB30" s="11">
        <f t="shared" si="14"/>
        <v>12</v>
      </c>
      <c r="AC30" s="11">
        <v>1900</v>
      </c>
      <c r="AD30" s="12">
        <f t="shared" si="15"/>
        <v>376.928</v>
      </c>
      <c r="AE30" s="32">
        <v>4640021061107</v>
      </c>
      <c r="AF30" s="3"/>
      <c r="AG30" s="3"/>
      <c r="AH30" s="3"/>
    </row>
    <row r="31" spans="1:34" ht="26.45" customHeight="1">
      <c r="A31" s="5" t="s">
        <v>0</v>
      </c>
      <c r="B31" s="15" t="s">
        <v>89</v>
      </c>
      <c r="C31" s="58" t="s">
        <v>311</v>
      </c>
      <c r="D31" s="15">
        <v>103615</v>
      </c>
      <c r="E31" s="31" t="s">
        <v>89</v>
      </c>
      <c r="F31" s="10">
        <v>16.899999999999999</v>
      </c>
      <c r="G31" s="31" t="s">
        <v>87</v>
      </c>
      <c r="H31" s="31">
        <v>9.6</v>
      </c>
      <c r="I31" s="31">
        <v>0.55000000000000004</v>
      </c>
      <c r="J31" s="31">
        <v>1.034</v>
      </c>
      <c r="K31" s="31">
        <v>0.04</v>
      </c>
      <c r="L31" s="10">
        <f t="shared" si="0"/>
        <v>28.123999999999999</v>
      </c>
      <c r="M31" s="31">
        <v>7.0000000000000007E-2</v>
      </c>
      <c r="N31" s="31">
        <v>1.55</v>
      </c>
      <c r="O31" s="10">
        <f t="shared" si="13"/>
        <v>29.744</v>
      </c>
      <c r="P31" s="11" t="s">
        <v>171</v>
      </c>
      <c r="Q31" s="11">
        <v>0.62</v>
      </c>
      <c r="R31" s="11">
        <v>0.35</v>
      </c>
      <c r="S31" s="11">
        <v>0.77500000000000002</v>
      </c>
      <c r="T31" s="31">
        <f t="shared" si="1"/>
        <v>0.16817499999999999</v>
      </c>
      <c r="U31" s="11" t="s">
        <v>76</v>
      </c>
      <c r="V31" s="11">
        <v>0.77500000000000002</v>
      </c>
      <c r="W31" s="11">
        <v>0.38</v>
      </c>
      <c r="X31" s="11">
        <v>0.41499999999999998</v>
      </c>
      <c r="Y31" s="11">
        <f t="shared" si="2"/>
        <v>0.12221750000000001</v>
      </c>
      <c r="Z31" s="11">
        <v>3</v>
      </c>
      <c r="AA31" s="11">
        <v>4</v>
      </c>
      <c r="AB31" s="11">
        <f t="shared" si="14"/>
        <v>12</v>
      </c>
      <c r="AC31" s="11">
        <v>1900</v>
      </c>
      <c r="AD31" s="12">
        <f t="shared" si="15"/>
        <v>376.928</v>
      </c>
      <c r="AE31" s="32">
        <v>4640021061107</v>
      </c>
      <c r="AF31" s="3"/>
      <c r="AG31" s="3"/>
      <c r="AH31" s="3"/>
    </row>
    <row r="32" spans="1:34" ht="26.45" customHeight="1">
      <c r="A32" s="5" t="s">
        <v>0</v>
      </c>
      <c r="B32" s="15" t="s">
        <v>89</v>
      </c>
      <c r="C32" s="58" t="s">
        <v>312</v>
      </c>
      <c r="D32" s="15">
        <v>103616</v>
      </c>
      <c r="E32" s="31" t="s">
        <v>89</v>
      </c>
      <c r="F32" s="10">
        <v>16.899999999999999</v>
      </c>
      <c r="G32" s="31" t="s">
        <v>87</v>
      </c>
      <c r="H32" s="31">
        <v>9.6</v>
      </c>
      <c r="I32" s="31">
        <v>0.55000000000000004</v>
      </c>
      <c r="J32" s="31">
        <v>1.034</v>
      </c>
      <c r="K32" s="31">
        <v>0.04</v>
      </c>
      <c r="L32" s="10">
        <f t="shared" si="0"/>
        <v>28.123999999999999</v>
      </c>
      <c r="M32" s="31">
        <v>7.0000000000000007E-2</v>
      </c>
      <c r="N32" s="31">
        <v>1.55</v>
      </c>
      <c r="O32" s="10">
        <f t="shared" si="13"/>
        <v>29.744</v>
      </c>
      <c r="P32" s="11" t="s">
        <v>171</v>
      </c>
      <c r="Q32" s="11">
        <v>0.62</v>
      </c>
      <c r="R32" s="11">
        <v>0.35</v>
      </c>
      <c r="S32" s="11">
        <v>0.77500000000000002</v>
      </c>
      <c r="T32" s="31">
        <f t="shared" si="1"/>
        <v>0.16817499999999999</v>
      </c>
      <c r="U32" s="11" t="s">
        <v>76</v>
      </c>
      <c r="V32" s="11">
        <v>0.77500000000000002</v>
      </c>
      <c r="W32" s="11">
        <v>0.38</v>
      </c>
      <c r="X32" s="11">
        <v>0.41499999999999998</v>
      </c>
      <c r="Y32" s="11">
        <f t="shared" si="2"/>
        <v>0.12221750000000001</v>
      </c>
      <c r="Z32" s="11">
        <v>3</v>
      </c>
      <c r="AA32" s="11">
        <v>4</v>
      </c>
      <c r="AB32" s="11">
        <f t="shared" si="14"/>
        <v>12</v>
      </c>
      <c r="AC32" s="11">
        <v>1900</v>
      </c>
      <c r="AD32" s="12">
        <f t="shared" si="15"/>
        <v>376.928</v>
      </c>
      <c r="AE32" s="32">
        <v>4640021061107</v>
      </c>
      <c r="AF32" s="3"/>
      <c r="AG32" s="3"/>
      <c r="AH32" s="3"/>
    </row>
    <row r="33" spans="1:34" ht="26.45" customHeight="1">
      <c r="A33" s="5" t="s">
        <v>0</v>
      </c>
      <c r="B33" s="15" t="s">
        <v>111</v>
      </c>
      <c r="C33" s="58" t="s">
        <v>313</v>
      </c>
      <c r="D33" s="15">
        <v>103617</v>
      </c>
      <c r="E33" s="31" t="s">
        <v>89</v>
      </c>
      <c r="F33" s="10">
        <v>16.899999999999999</v>
      </c>
      <c r="G33" s="31" t="s">
        <v>87</v>
      </c>
      <c r="H33" s="31">
        <v>9.6</v>
      </c>
      <c r="I33" s="31">
        <v>0.55000000000000004</v>
      </c>
      <c r="J33" s="31">
        <v>1.52</v>
      </c>
      <c r="K33" s="31">
        <v>0.04</v>
      </c>
      <c r="L33" s="10">
        <f t="shared" si="0"/>
        <v>28.61</v>
      </c>
      <c r="M33" s="31">
        <v>7.0000000000000007E-2</v>
      </c>
      <c r="N33" s="31">
        <v>1.55</v>
      </c>
      <c r="O33" s="10">
        <f>F33+H33+I33+J33+K33+M33+N33</f>
        <v>30.23</v>
      </c>
      <c r="P33" s="11" t="s">
        <v>171</v>
      </c>
      <c r="Q33" s="11">
        <v>0.62</v>
      </c>
      <c r="R33" s="11">
        <v>0.35</v>
      </c>
      <c r="S33" s="11">
        <v>0.77500000000000002</v>
      </c>
      <c r="T33" s="31">
        <f t="shared" si="1"/>
        <v>0.16817499999999999</v>
      </c>
      <c r="U33" s="11" t="s">
        <v>76</v>
      </c>
      <c r="V33" s="11">
        <v>0.77500000000000002</v>
      </c>
      <c r="W33" s="11">
        <v>0.38</v>
      </c>
      <c r="X33" s="11">
        <v>0.41499999999999998</v>
      </c>
      <c r="Y33" s="11">
        <f t="shared" si="2"/>
        <v>0.12221750000000001</v>
      </c>
      <c r="Z33" s="11">
        <v>3</v>
      </c>
      <c r="AA33" s="11">
        <v>4</v>
      </c>
      <c r="AB33" s="11">
        <f>Z33*AA33</f>
        <v>12</v>
      </c>
      <c r="AC33" s="11">
        <v>1900</v>
      </c>
      <c r="AD33" s="12">
        <f t="shared" si="5"/>
        <v>382.76</v>
      </c>
      <c r="AE33" s="32">
        <v>4640021062142</v>
      </c>
      <c r="AF33" s="3"/>
      <c r="AG33" s="3"/>
      <c r="AH33" s="3"/>
    </row>
    <row r="34" spans="1:34" ht="26.45" customHeight="1">
      <c r="A34" s="5" t="s">
        <v>0</v>
      </c>
      <c r="B34" s="15" t="s">
        <v>173</v>
      </c>
      <c r="C34" s="58" t="s">
        <v>314</v>
      </c>
      <c r="D34" s="15">
        <v>103609</v>
      </c>
      <c r="E34" s="31" t="s">
        <v>174</v>
      </c>
      <c r="F34" s="10">
        <v>16.3</v>
      </c>
      <c r="G34" s="31" t="s">
        <v>175</v>
      </c>
      <c r="H34" s="31">
        <v>8.6</v>
      </c>
      <c r="I34" s="31">
        <v>0.45</v>
      </c>
      <c r="J34" s="31">
        <v>1.5</v>
      </c>
      <c r="K34" s="31">
        <v>0.04</v>
      </c>
      <c r="L34" s="10">
        <f t="shared" si="0"/>
        <v>26.889999999999997</v>
      </c>
      <c r="M34" s="31">
        <v>7.0000000000000007E-2</v>
      </c>
      <c r="N34" s="31">
        <v>1.55</v>
      </c>
      <c r="O34" s="10">
        <f>F34+H34+I34+J34+K34+M34+N34</f>
        <v>28.509999999999998</v>
      </c>
      <c r="P34" s="11" t="s">
        <v>177</v>
      </c>
      <c r="Q34" s="11">
        <v>0.625</v>
      </c>
      <c r="R34" s="11">
        <v>0.35</v>
      </c>
      <c r="S34" s="11">
        <v>0.79</v>
      </c>
      <c r="T34" s="31">
        <f t="shared" si="1"/>
        <v>0.17281249999999998</v>
      </c>
      <c r="U34" s="11" t="s">
        <v>176</v>
      </c>
      <c r="V34" s="11">
        <v>0.77500000000000002</v>
      </c>
      <c r="W34" s="11">
        <v>0.38</v>
      </c>
      <c r="X34" s="11">
        <v>0.41499999999999998</v>
      </c>
      <c r="Y34" s="11">
        <f t="shared" si="2"/>
        <v>0.12221750000000001</v>
      </c>
      <c r="Z34" s="11">
        <v>3</v>
      </c>
      <c r="AA34" s="11">
        <v>4</v>
      </c>
      <c r="AB34" s="11">
        <f t="shared" ref="AB34" si="16">Z34*AA34</f>
        <v>12</v>
      </c>
      <c r="AC34" s="11">
        <v>1900</v>
      </c>
      <c r="AD34" s="12">
        <f>O34*AB34+20</f>
        <v>362.12</v>
      </c>
      <c r="AE34" s="32">
        <v>4630055553945</v>
      </c>
      <c r="AF34" s="3"/>
      <c r="AG34" s="3"/>
      <c r="AH34" s="3"/>
    </row>
    <row r="35" spans="1:34" ht="26.45" customHeight="1">
      <c r="A35" s="5" t="s">
        <v>0</v>
      </c>
      <c r="B35" s="15" t="s">
        <v>179</v>
      </c>
      <c r="C35" s="58" t="s">
        <v>315</v>
      </c>
      <c r="D35" s="15">
        <v>103610</v>
      </c>
      <c r="E35" s="31" t="s">
        <v>174</v>
      </c>
      <c r="F35" s="10">
        <v>16.3</v>
      </c>
      <c r="G35" s="31" t="s">
        <v>175</v>
      </c>
      <c r="H35" s="31">
        <v>8.6</v>
      </c>
      <c r="I35" s="31">
        <v>0.45</v>
      </c>
      <c r="J35" s="31">
        <v>2.2000000000000002</v>
      </c>
      <c r="K35" s="31">
        <v>0.04</v>
      </c>
      <c r="L35" s="10">
        <f t="shared" si="0"/>
        <v>27.589999999999996</v>
      </c>
      <c r="M35" s="31">
        <v>7.0000000000000007E-2</v>
      </c>
      <c r="N35" s="31">
        <v>1.55</v>
      </c>
      <c r="O35" s="10">
        <f>SUM(H35:N35)+F35</f>
        <v>56.8</v>
      </c>
      <c r="P35" s="11" t="s">
        <v>177</v>
      </c>
      <c r="Q35" s="11">
        <v>0.625</v>
      </c>
      <c r="R35" s="11">
        <v>0.35</v>
      </c>
      <c r="S35" s="11">
        <v>0.79</v>
      </c>
      <c r="T35" s="31">
        <f t="shared" si="1"/>
        <v>0.17281249999999998</v>
      </c>
      <c r="U35" s="11" t="s">
        <v>176</v>
      </c>
      <c r="V35" s="11">
        <v>0.77500000000000002</v>
      </c>
      <c r="W35" s="11">
        <v>0.38</v>
      </c>
      <c r="X35" s="11">
        <v>0.41499999999999998</v>
      </c>
      <c r="Y35" s="11">
        <f t="shared" si="2"/>
        <v>0.12221750000000001</v>
      </c>
      <c r="Z35" s="11">
        <v>3</v>
      </c>
      <c r="AA35" s="11">
        <v>4</v>
      </c>
      <c r="AB35" s="11">
        <f t="shared" ref="AB35" si="17">Z35*AA35</f>
        <v>12</v>
      </c>
      <c r="AC35" s="11">
        <v>1900</v>
      </c>
      <c r="AD35" s="12">
        <f>O35*AB35+20</f>
        <v>701.59999999999991</v>
      </c>
      <c r="AE35" s="32">
        <v>4630055554119</v>
      </c>
      <c r="AF35" s="3"/>
      <c r="AG35" s="3"/>
      <c r="AH35" s="3"/>
    </row>
    <row r="36" spans="1:34" ht="26.45" customHeight="1">
      <c r="A36" s="5" t="s">
        <v>0</v>
      </c>
      <c r="B36" s="15" t="s">
        <v>245</v>
      </c>
      <c r="C36" s="58"/>
      <c r="D36" s="15"/>
      <c r="E36" s="31" t="s">
        <v>246</v>
      </c>
      <c r="F36" s="10">
        <v>17.5</v>
      </c>
      <c r="G36" s="31" t="s">
        <v>246</v>
      </c>
      <c r="H36" s="31">
        <v>11.7</v>
      </c>
      <c r="I36" s="31">
        <v>0.55000000000000004</v>
      </c>
      <c r="J36" s="31">
        <v>2.2000000000000002</v>
      </c>
      <c r="K36" s="31">
        <v>0.04</v>
      </c>
      <c r="L36" s="10">
        <f t="shared" si="0"/>
        <v>31.99</v>
      </c>
      <c r="M36" s="31">
        <v>7.0000000000000007E-2</v>
      </c>
      <c r="N36" s="31">
        <v>1.55</v>
      </c>
      <c r="O36" s="10">
        <f>SUM(H36:N36)+F36</f>
        <v>65.599999999999994</v>
      </c>
      <c r="P36" s="11" t="s">
        <v>253</v>
      </c>
      <c r="Q36" s="11">
        <v>0.61699999999999999</v>
      </c>
      <c r="R36" s="11">
        <v>0.36</v>
      </c>
      <c r="S36" s="11">
        <v>0.78</v>
      </c>
      <c r="T36" s="31">
        <f t="shared" si="1"/>
        <v>0.17325360000000001</v>
      </c>
      <c r="U36" s="11" t="s">
        <v>79</v>
      </c>
      <c r="V36" s="11">
        <v>0.79500000000000004</v>
      </c>
      <c r="W36" s="11">
        <v>0.41</v>
      </c>
      <c r="X36" s="11">
        <v>0.42499999999999999</v>
      </c>
      <c r="Y36" s="11">
        <f t="shared" si="2"/>
        <v>0.13852875000000001</v>
      </c>
      <c r="Z36" s="11">
        <v>3</v>
      </c>
      <c r="AA36" s="11">
        <v>4</v>
      </c>
      <c r="AB36" s="11">
        <f t="shared" ref="AB36" si="18">Z36*AA36</f>
        <v>12</v>
      </c>
      <c r="AC36" s="11">
        <v>1900</v>
      </c>
      <c r="AD36" s="12">
        <f>O36*AB36+20</f>
        <v>807.19999999999993</v>
      </c>
      <c r="AE36" s="32">
        <v>4630055558391</v>
      </c>
      <c r="AF36" s="3"/>
      <c r="AG36" s="3"/>
      <c r="AH36" s="3"/>
    </row>
    <row r="37" spans="1:34" ht="26.45" customHeight="1">
      <c r="A37" s="5" t="s">
        <v>0</v>
      </c>
      <c r="B37" s="15" t="s">
        <v>246</v>
      </c>
      <c r="C37" s="58" t="s">
        <v>316</v>
      </c>
      <c r="D37" s="15">
        <v>103618</v>
      </c>
      <c r="E37" s="31" t="s">
        <v>246</v>
      </c>
      <c r="F37" s="10">
        <v>17.5</v>
      </c>
      <c r="G37" s="31" t="s">
        <v>246</v>
      </c>
      <c r="H37" s="31">
        <v>11.7</v>
      </c>
      <c r="I37" s="31">
        <v>0.45</v>
      </c>
      <c r="J37" s="31">
        <v>1.25</v>
      </c>
      <c r="K37" s="31">
        <v>0.04</v>
      </c>
      <c r="L37" s="10">
        <f t="shared" si="0"/>
        <v>30.939999999999998</v>
      </c>
      <c r="M37" s="31">
        <v>7.0000000000000007E-2</v>
      </c>
      <c r="N37" s="31">
        <v>1.55</v>
      </c>
      <c r="O37" s="10">
        <f>SUM(H37:N37)+F37</f>
        <v>63.499999999999993</v>
      </c>
      <c r="P37" s="11" t="s">
        <v>253</v>
      </c>
      <c r="Q37" s="11">
        <v>0.61699999999999999</v>
      </c>
      <c r="R37" s="11">
        <v>0.36</v>
      </c>
      <c r="S37" s="11">
        <v>0.78</v>
      </c>
      <c r="T37" s="31">
        <f t="shared" si="1"/>
        <v>0.17325360000000001</v>
      </c>
      <c r="U37" s="11" t="s">
        <v>79</v>
      </c>
      <c r="V37" s="11">
        <v>0.79500000000000004</v>
      </c>
      <c r="W37" s="11">
        <v>0.41</v>
      </c>
      <c r="X37" s="11">
        <v>0.42499999999999999</v>
      </c>
      <c r="Y37" s="11">
        <f t="shared" si="2"/>
        <v>0.13852875000000001</v>
      </c>
      <c r="Z37" s="11">
        <v>3</v>
      </c>
      <c r="AA37" s="11">
        <v>4</v>
      </c>
      <c r="AB37" s="11">
        <f t="shared" ref="AB37" si="19">Z37*AA37</f>
        <v>12</v>
      </c>
      <c r="AC37" s="11">
        <v>1900</v>
      </c>
      <c r="AD37" s="12">
        <f>O37*AB37+20</f>
        <v>781.99999999999989</v>
      </c>
      <c r="AE37" s="32">
        <v>4630055558384</v>
      </c>
      <c r="AF37" s="3"/>
      <c r="AG37" s="3"/>
      <c r="AH37" s="3"/>
    </row>
    <row r="38" spans="1:34" ht="26.45" customHeight="1">
      <c r="A38" s="5" t="s">
        <v>0</v>
      </c>
      <c r="B38" s="15" t="s">
        <v>1</v>
      </c>
      <c r="C38" s="58" t="s">
        <v>317</v>
      </c>
      <c r="D38" s="15">
        <v>89526</v>
      </c>
      <c r="E38" s="31" t="s">
        <v>1</v>
      </c>
      <c r="F38" s="10">
        <v>16</v>
      </c>
      <c r="G38" s="31" t="s">
        <v>1</v>
      </c>
      <c r="H38" s="31">
        <v>8.9</v>
      </c>
      <c r="I38" s="31">
        <v>0.47</v>
      </c>
      <c r="J38" s="31">
        <v>0.75</v>
      </c>
      <c r="K38" s="31">
        <v>0.04</v>
      </c>
      <c r="L38" s="10">
        <f t="shared" si="0"/>
        <v>26.159999999999997</v>
      </c>
      <c r="M38" s="31">
        <v>7.0000000000000007E-2</v>
      </c>
      <c r="N38" s="31">
        <v>1.55</v>
      </c>
      <c r="O38" s="10">
        <f>F38+H38+I38+J38+K38+M38+N38</f>
        <v>27.779999999999998</v>
      </c>
      <c r="P38" s="11" t="s">
        <v>172</v>
      </c>
      <c r="Q38" s="11">
        <v>0.62</v>
      </c>
      <c r="R38" s="11">
        <v>0.35</v>
      </c>
      <c r="S38" s="11">
        <v>0.76</v>
      </c>
      <c r="T38" s="31">
        <f t="shared" si="1"/>
        <v>0.16491999999999998</v>
      </c>
      <c r="U38" s="11" t="s">
        <v>76</v>
      </c>
      <c r="V38" s="11">
        <v>0.77800000000000002</v>
      </c>
      <c r="W38" s="11">
        <v>0.38</v>
      </c>
      <c r="X38" s="11">
        <v>0.41499999999999998</v>
      </c>
      <c r="Y38" s="11">
        <f t="shared" si="2"/>
        <v>0.12269060000000001</v>
      </c>
      <c r="Z38" s="11">
        <v>3</v>
      </c>
      <c r="AA38" s="11">
        <v>4</v>
      </c>
      <c r="AB38" s="11">
        <f t="shared" si="4"/>
        <v>12</v>
      </c>
      <c r="AC38" s="11">
        <v>1900</v>
      </c>
      <c r="AD38" s="12">
        <f t="shared" si="5"/>
        <v>353.35999999999996</v>
      </c>
      <c r="AE38" s="32">
        <v>4620008195186</v>
      </c>
      <c r="AF38" s="3"/>
      <c r="AG38" s="3"/>
      <c r="AH38" s="3"/>
    </row>
    <row r="39" spans="1:34" ht="26.45" customHeight="1">
      <c r="A39" s="5" t="s">
        <v>15</v>
      </c>
      <c r="B39" s="15" t="s">
        <v>74</v>
      </c>
      <c r="C39" s="58" t="s">
        <v>320</v>
      </c>
      <c r="D39" s="15">
        <v>87057</v>
      </c>
      <c r="E39" s="31" t="s">
        <v>120</v>
      </c>
      <c r="F39" s="10">
        <v>15.5</v>
      </c>
      <c r="G39" s="31"/>
      <c r="H39" s="31"/>
      <c r="I39" s="31"/>
      <c r="J39" s="31">
        <v>2.21</v>
      </c>
      <c r="K39" s="31"/>
      <c r="L39" s="10">
        <f t="shared" si="0"/>
        <v>17.71</v>
      </c>
      <c r="M39" s="31"/>
      <c r="N39" s="31">
        <v>1.37</v>
      </c>
      <c r="O39" s="10">
        <f t="shared" si="3"/>
        <v>19.080000000000002</v>
      </c>
      <c r="P39" s="11" t="s">
        <v>124</v>
      </c>
      <c r="Q39" s="11">
        <v>0.52500000000000002</v>
      </c>
      <c r="R39" s="11">
        <v>0.35</v>
      </c>
      <c r="S39" s="11">
        <v>0.38</v>
      </c>
      <c r="T39" s="31">
        <f t="shared" si="1"/>
        <v>6.9824999999999998E-2</v>
      </c>
      <c r="U39" s="11" t="s">
        <v>80</v>
      </c>
      <c r="V39" s="11">
        <v>0.53</v>
      </c>
      <c r="W39" s="11">
        <v>0.43</v>
      </c>
      <c r="X39" s="11">
        <v>0.39</v>
      </c>
      <c r="Y39" s="11">
        <f t="shared" si="2"/>
        <v>8.8881000000000016E-2</v>
      </c>
      <c r="Z39" s="11">
        <v>4</v>
      </c>
      <c r="AA39" s="11">
        <v>4</v>
      </c>
      <c r="AB39" s="11">
        <f t="shared" si="4"/>
        <v>16</v>
      </c>
      <c r="AC39" s="11">
        <v>1750</v>
      </c>
      <c r="AD39" s="12">
        <f>O39*AB39+20</f>
        <v>325.28000000000003</v>
      </c>
      <c r="AE39" s="32">
        <v>4620008195438</v>
      </c>
      <c r="AF39" s="3"/>
      <c r="AG39" s="3"/>
      <c r="AH39" s="3"/>
    </row>
    <row r="40" spans="1:34" ht="26.45" customHeight="1">
      <c r="A40" s="5" t="s">
        <v>15</v>
      </c>
      <c r="B40" s="15" t="s">
        <v>23</v>
      </c>
      <c r="C40" s="58"/>
      <c r="D40" s="15"/>
      <c r="E40" s="31" t="s">
        <v>120</v>
      </c>
      <c r="F40" s="10">
        <v>15.5</v>
      </c>
      <c r="G40" s="31"/>
      <c r="H40" s="31"/>
      <c r="I40" s="31"/>
      <c r="J40" s="31">
        <v>1.63</v>
      </c>
      <c r="K40" s="31"/>
      <c r="L40" s="10">
        <f t="shared" si="0"/>
        <v>17.13</v>
      </c>
      <c r="M40" s="31"/>
      <c r="N40" s="31">
        <v>1.37</v>
      </c>
      <c r="O40" s="10">
        <f t="shared" si="3"/>
        <v>18.5</v>
      </c>
      <c r="P40" s="11" t="s">
        <v>124</v>
      </c>
      <c r="Q40" s="11">
        <v>0.52500000000000002</v>
      </c>
      <c r="R40" s="11">
        <v>0.35</v>
      </c>
      <c r="S40" s="11">
        <v>0.38</v>
      </c>
      <c r="T40" s="31">
        <f t="shared" si="1"/>
        <v>6.9824999999999998E-2</v>
      </c>
      <c r="U40" s="11" t="s">
        <v>80</v>
      </c>
      <c r="V40" s="11">
        <v>0.53</v>
      </c>
      <c r="W40" s="11">
        <v>0.43</v>
      </c>
      <c r="X40" s="11">
        <v>0.39</v>
      </c>
      <c r="Y40" s="11">
        <f t="shared" si="2"/>
        <v>8.8881000000000016E-2</v>
      </c>
      <c r="Z40" s="11">
        <v>4</v>
      </c>
      <c r="AA40" s="11">
        <v>4</v>
      </c>
      <c r="AB40" s="11">
        <f t="shared" si="4"/>
        <v>16</v>
      </c>
      <c r="AC40" s="11">
        <v>1750</v>
      </c>
      <c r="AD40" s="12">
        <f t="shared" si="5"/>
        <v>316</v>
      </c>
      <c r="AE40" s="32">
        <v>4620008199115</v>
      </c>
      <c r="AF40" s="3"/>
      <c r="AG40" s="3"/>
      <c r="AH40" s="3"/>
    </row>
    <row r="41" spans="1:34" ht="26.45" customHeight="1">
      <c r="A41" s="5" t="s">
        <v>40</v>
      </c>
      <c r="B41" s="15" t="s">
        <v>39</v>
      </c>
      <c r="C41" s="58" t="s">
        <v>319</v>
      </c>
      <c r="D41" s="15">
        <v>103656</v>
      </c>
      <c r="E41" s="31" t="s">
        <v>39</v>
      </c>
      <c r="F41" s="10">
        <v>11.5</v>
      </c>
      <c r="G41" s="31"/>
      <c r="H41" s="31"/>
      <c r="I41" s="31"/>
      <c r="J41" s="31"/>
      <c r="K41" s="31"/>
      <c r="L41" s="10">
        <f t="shared" si="0"/>
        <v>11.5</v>
      </c>
      <c r="M41" s="31"/>
      <c r="N41" s="31">
        <v>0.8</v>
      </c>
      <c r="O41" s="10">
        <f>F41+H41+I41+J41+K41+M41+N41</f>
        <v>12.3</v>
      </c>
      <c r="P41" s="11" t="s">
        <v>110</v>
      </c>
      <c r="Q41" s="11">
        <v>0.58499999999999996</v>
      </c>
      <c r="R41" s="11">
        <v>0.46</v>
      </c>
      <c r="S41" s="11">
        <v>0.16</v>
      </c>
      <c r="T41" s="31">
        <f t="shared" si="1"/>
        <v>4.3055999999999997E-2</v>
      </c>
      <c r="U41" s="11" t="s">
        <v>81</v>
      </c>
      <c r="V41" s="11">
        <v>0.59499999999999997</v>
      </c>
      <c r="W41" s="11">
        <v>0.17</v>
      </c>
      <c r="X41" s="11">
        <v>0.47</v>
      </c>
      <c r="Y41" s="11">
        <f t="shared" si="2"/>
        <v>4.7540499999999999E-2</v>
      </c>
      <c r="Z41" s="11">
        <v>8</v>
      </c>
      <c r="AA41" s="11">
        <v>4</v>
      </c>
      <c r="AB41" s="11">
        <v>32</v>
      </c>
      <c r="AC41" s="11">
        <v>2080</v>
      </c>
      <c r="AD41" s="12">
        <f t="shared" si="5"/>
        <v>413.6</v>
      </c>
      <c r="AE41" s="32">
        <v>4620008197296</v>
      </c>
      <c r="AF41" s="3"/>
      <c r="AG41" s="3"/>
      <c r="AH41" s="3"/>
    </row>
    <row r="42" spans="1:34" ht="26.45" customHeight="1">
      <c r="A42" s="5" t="s">
        <v>117</v>
      </c>
      <c r="B42" s="15" t="s">
        <v>118</v>
      </c>
      <c r="C42" s="58"/>
      <c r="D42" s="15"/>
      <c r="E42" s="31" t="s">
        <v>120</v>
      </c>
      <c r="F42" s="10">
        <v>15.5</v>
      </c>
      <c r="G42" s="31" t="s">
        <v>121</v>
      </c>
      <c r="H42" s="31">
        <v>14.7</v>
      </c>
      <c r="I42" s="31"/>
      <c r="J42" s="31"/>
      <c r="K42" s="31"/>
      <c r="L42" s="10">
        <f t="shared" si="0"/>
        <v>30.2</v>
      </c>
      <c r="M42" s="31"/>
      <c r="N42" s="31"/>
      <c r="O42" s="10">
        <v>32.4</v>
      </c>
      <c r="P42" s="11" t="s">
        <v>122</v>
      </c>
      <c r="Q42" s="11">
        <v>1.1399999999999999</v>
      </c>
      <c r="R42" s="11">
        <v>0.16</v>
      </c>
      <c r="S42" s="11">
        <v>0.43</v>
      </c>
      <c r="T42" s="31">
        <f t="shared" si="1"/>
        <v>7.8431999999999988E-2</v>
      </c>
      <c r="U42" s="11" t="s">
        <v>137</v>
      </c>
      <c r="V42" s="11">
        <v>1.145</v>
      </c>
      <c r="W42" s="11">
        <v>0.56599999999999995</v>
      </c>
      <c r="X42" s="11">
        <v>0.435</v>
      </c>
      <c r="Y42" s="11">
        <f t="shared" si="2"/>
        <v>0.28191044999999998</v>
      </c>
      <c r="Z42" s="11">
        <v>2</v>
      </c>
      <c r="AA42" s="11">
        <v>3</v>
      </c>
      <c r="AB42" s="11">
        <f>Z42*AA42</f>
        <v>6</v>
      </c>
      <c r="AC42" s="11">
        <v>1480</v>
      </c>
      <c r="AD42" s="12">
        <f t="shared" si="5"/>
        <v>214.39999999999998</v>
      </c>
      <c r="AE42" s="32">
        <v>4640021064719</v>
      </c>
      <c r="AF42" s="3"/>
      <c r="AG42" s="3"/>
      <c r="AH42" s="3"/>
    </row>
    <row r="43" spans="1:34" ht="26.45" customHeight="1">
      <c r="A43" s="5" t="s">
        <v>117</v>
      </c>
      <c r="B43" s="15" t="s">
        <v>119</v>
      </c>
      <c r="C43" s="58" t="s">
        <v>318</v>
      </c>
      <c r="D43" s="15">
        <v>103619</v>
      </c>
      <c r="E43" s="31" t="s">
        <v>120</v>
      </c>
      <c r="F43" s="10">
        <v>15.5</v>
      </c>
      <c r="G43" s="31" t="s">
        <v>121</v>
      </c>
      <c r="H43" s="31">
        <v>14.7</v>
      </c>
      <c r="I43" s="31"/>
      <c r="J43" s="31"/>
      <c r="K43" s="31"/>
      <c r="L43" s="10">
        <f t="shared" si="0"/>
        <v>30.2</v>
      </c>
      <c r="M43" s="31"/>
      <c r="N43" s="31"/>
      <c r="O43" s="10">
        <v>33</v>
      </c>
      <c r="P43" s="11" t="s">
        <v>122</v>
      </c>
      <c r="Q43" s="11">
        <v>1.1399999999999999</v>
      </c>
      <c r="R43" s="11">
        <v>0.16</v>
      </c>
      <c r="S43" s="11">
        <v>0.43</v>
      </c>
      <c r="T43" s="31">
        <f t="shared" si="1"/>
        <v>7.8431999999999988E-2</v>
      </c>
      <c r="U43" s="11" t="s">
        <v>137</v>
      </c>
      <c r="V43" s="11">
        <v>1.145</v>
      </c>
      <c r="W43" s="11">
        <v>0.56599999999999995</v>
      </c>
      <c r="X43" s="11">
        <v>0.435</v>
      </c>
      <c r="Y43" s="11">
        <f t="shared" si="2"/>
        <v>0.28191044999999998</v>
      </c>
      <c r="Z43" s="11">
        <v>2</v>
      </c>
      <c r="AA43" s="11">
        <v>3</v>
      </c>
      <c r="AB43" s="11">
        <f>Z43*AA43</f>
        <v>6</v>
      </c>
      <c r="AC43" s="11">
        <v>1480</v>
      </c>
      <c r="AD43" s="12">
        <f t="shared" si="5"/>
        <v>218</v>
      </c>
      <c r="AE43" s="32">
        <v>4640021064726</v>
      </c>
      <c r="AF43" s="3"/>
      <c r="AG43" s="3"/>
      <c r="AH43" s="3"/>
    </row>
    <row r="45" spans="1:34" s="14" customFormat="1">
      <c r="A45" s="17" t="s">
        <v>178</v>
      </c>
      <c r="B45" s="16"/>
      <c r="C45" s="16"/>
      <c r="D45" s="16"/>
      <c r="P45" s="18"/>
      <c r="Q45" s="18"/>
      <c r="R45" s="18"/>
      <c r="S45" s="18"/>
      <c r="T45" s="18"/>
      <c r="AE45" s="34"/>
      <c r="AF45" s="13"/>
      <c r="AG45" s="13"/>
      <c r="AH45" s="13"/>
    </row>
    <row r="46" spans="1:34" s="14" customFormat="1">
      <c r="B46" s="16"/>
      <c r="C46" s="16"/>
      <c r="D46" s="16"/>
      <c r="P46" s="18"/>
      <c r="Q46" s="18"/>
      <c r="R46" s="18"/>
      <c r="S46" s="18"/>
      <c r="T46" s="18"/>
      <c r="AE46" s="33"/>
      <c r="AF46" s="13"/>
      <c r="AG46" s="13"/>
      <c r="AH46" s="13"/>
    </row>
    <row r="47" spans="1:34" s="14" customFormat="1">
      <c r="A47" s="16"/>
      <c r="B47" s="16"/>
      <c r="C47" s="16"/>
      <c r="D47" s="16"/>
      <c r="P47" s="18"/>
      <c r="Q47" s="18"/>
      <c r="R47" s="18"/>
      <c r="S47" s="18"/>
      <c r="T47" s="18"/>
      <c r="AE47" s="33"/>
      <c r="AF47" s="13"/>
      <c r="AG47" s="13"/>
      <c r="AH47" s="13"/>
    </row>
    <row r="48" spans="1:34" s="14" customFormat="1">
      <c r="A48" s="16"/>
      <c r="B48" s="16"/>
      <c r="C48" s="16"/>
      <c r="D48" s="16"/>
      <c r="P48" s="18"/>
      <c r="Q48" s="18"/>
      <c r="R48" s="18"/>
      <c r="S48" s="18"/>
      <c r="T48" s="18"/>
      <c r="AE48" s="33"/>
      <c r="AF48" s="13"/>
      <c r="AG48" s="13"/>
      <c r="AH48" s="13"/>
    </row>
    <row r="49" spans="1:34" s="14" customFormat="1">
      <c r="A49" s="16"/>
      <c r="B49" s="16"/>
      <c r="C49" s="16"/>
      <c r="D49" s="16"/>
      <c r="P49" s="18"/>
      <c r="Q49" s="18"/>
      <c r="R49" s="18"/>
      <c r="S49" s="18"/>
      <c r="T49" s="18"/>
      <c r="AE49" s="33"/>
      <c r="AF49" s="13"/>
      <c r="AG49" s="13"/>
      <c r="AH49" s="13"/>
    </row>
    <row r="50" spans="1:34" s="14" customFormat="1">
      <c r="A50" s="16"/>
      <c r="B50" s="16"/>
      <c r="C50" s="16"/>
      <c r="D50" s="16"/>
      <c r="P50" s="18"/>
      <c r="Q50" s="18"/>
      <c r="R50" s="18"/>
      <c r="S50" s="18"/>
      <c r="T50" s="18"/>
      <c r="AE50" s="33"/>
      <c r="AF50" s="13"/>
      <c r="AG50" s="13"/>
      <c r="AH50" s="13"/>
    </row>
    <row r="51" spans="1:34" s="14" customFormat="1">
      <c r="A51" s="16"/>
      <c r="B51" s="16"/>
      <c r="C51" s="16"/>
      <c r="D51" s="16"/>
      <c r="P51" s="18"/>
      <c r="Q51" s="18"/>
      <c r="R51" s="18"/>
      <c r="S51" s="18"/>
      <c r="T51" s="18"/>
      <c r="AE51" s="33"/>
      <c r="AF51" s="13"/>
      <c r="AG51" s="13"/>
      <c r="AH51" s="13"/>
    </row>
    <row r="52" spans="1:34" s="14" customFormat="1">
      <c r="A52" s="16"/>
      <c r="B52" s="16"/>
      <c r="C52" s="16"/>
      <c r="D52" s="16"/>
      <c r="P52" s="18"/>
      <c r="Q52" s="18"/>
      <c r="R52" s="18"/>
      <c r="S52" s="18"/>
      <c r="T52" s="18"/>
      <c r="AE52" s="33"/>
      <c r="AF52" s="13"/>
      <c r="AG52" s="13"/>
      <c r="AH52" s="13"/>
    </row>
    <row r="53" spans="1:34" s="14" customFormat="1">
      <c r="A53" s="16"/>
      <c r="B53" s="16"/>
      <c r="C53" s="16"/>
      <c r="D53" s="16"/>
      <c r="P53" s="18"/>
      <c r="Q53" s="18"/>
      <c r="R53" s="18"/>
      <c r="S53" s="18"/>
      <c r="T53" s="18"/>
      <c r="AE53" s="33"/>
      <c r="AF53" s="13"/>
      <c r="AG53" s="13"/>
      <c r="AH53" s="13"/>
    </row>
    <row r="54" spans="1:34" s="14" customFormat="1">
      <c r="A54" s="16"/>
      <c r="B54" s="16"/>
      <c r="C54" s="16"/>
      <c r="D54" s="16"/>
      <c r="P54" s="18"/>
      <c r="Q54" s="18"/>
      <c r="R54" s="18"/>
      <c r="S54" s="18"/>
      <c r="T54" s="18"/>
      <c r="AE54" s="33"/>
      <c r="AF54" s="13"/>
      <c r="AG54" s="13"/>
      <c r="AH54" s="13"/>
    </row>
    <row r="55" spans="1:34" s="14" customFormat="1">
      <c r="A55" s="16"/>
      <c r="B55" s="16"/>
      <c r="C55" s="16"/>
      <c r="D55" s="16"/>
      <c r="P55" s="18"/>
      <c r="Q55" s="18"/>
      <c r="R55" s="18"/>
      <c r="S55" s="18"/>
      <c r="T55" s="18"/>
      <c r="AE55" s="33"/>
      <c r="AF55" s="13"/>
      <c r="AG55" s="13"/>
      <c r="AH55" s="13"/>
    </row>
    <row r="56" spans="1:34" s="14" customFormat="1">
      <c r="A56" s="16"/>
      <c r="B56" s="16"/>
      <c r="C56" s="16"/>
      <c r="D56" s="16"/>
      <c r="P56" s="18"/>
      <c r="Q56" s="18"/>
      <c r="R56" s="18"/>
      <c r="S56" s="18"/>
      <c r="T56" s="18"/>
      <c r="AE56" s="33"/>
      <c r="AF56" s="13"/>
      <c r="AG56" s="13"/>
      <c r="AH56" s="13"/>
    </row>
    <row r="57" spans="1:34" s="14" customFormat="1">
      <c r="A57" s="16"/>
      <c r="B57" s="16"/>
      <c r="C57" s="16"/>
      <c r="D57" s="16"/>
      <c r="P57" s="18"/>
      <c r="Q57" s="18"/>
      <c r="R57" s="18"/>
      <c r="S57" s="18"/>
      <c r="T57" s="18"/>
      <c r="AE57" s="33"/>
      <c r="AF57" s="13"/>
      <c r="AG57" s="13"/>
      <c r="AH57" s="13"/>
    </row>
    <row r="58" spans="1:34" s="14" customFormat="1">
      <c r="A58" s="16"/>
      <c r="B58" s="16"/>
      <c r="C58" s="16"/>
      <c r="D58" s="16"/>
      <c r="P58" s="18"/>
      <c r="Q58" s="18"/>
      <c r="R58" s="18"/>
      <c r="S58" s="18"/>
      <c r="T58" s="18"/>
      <c r="AE58" s="33"/>
      <c r="AF58" s="13"/>
      <c r="AG58" s="13"/>
      <c r="AH58" s="13"/>
    </row>
    <row r="59" spans="1:34" s="14" customFormat="1">
      <c r="A59" s="16"/>
      <c r="B59" s="16"/>
      <c r="C59" s="16"/>
      <c r="D59" s="16"/>
      <c r="P59" s="18"/>
      <c r="Q59" s="18"/>
      <c r="R59" s="18"/>
      <c r="S59" s="18"/>
      <c r="T59" s="18"/>
      <c r="AE59" s="33"/>
      <c r="AF59" s="13"/>
      <c r="AG59" s="13"/>
      <c r="AH59" s="13"/>
    </row>
    <row r="60" spans="1:34" s="14" customFormat="1">
      <c r="A60" s="16"/>
      <c r="B60" s="16"/>
      <c r="C60" s="16"/>
      <c r="D60" s="16"/>
      <c r="P60" s="18"/>
      <c r="Q60" s="18"/>
      <c r="R60" s="18"/>
      <c r="S60" s="18"/>
      <c r="T60" s="18"/>
      <c r="AE60" s="33"/>
      <c r="AF60" s="13"/>
      <c r="AG60" s="13"/>
      <c r="AH60" s="13"/>
    </row>
    <row r="61" spans="1:34" s="14" customFormat="1">
      <c r="A61" s="16"/>
      <c r="B61" s="16"/>
      <c r="C61" s="16"/>
      <c r="D61" s="16"/>
      <c r="P61" s="18"/>
      <c r="Q61" s="18"/>
      <c r="R61" s="18"/>
      <c r="S61" s="18"/>
      <c r="T61" s="18"/>
      <c r="AE61" s="33"/>
      <c r="AF61" s="13"/>
      <c r="AG61" s="13"/>
      <c r="AH61" s="13"/>
    </row>
    <row r="62" spans="1:34" s="14" customFormat="1">
      <c r="A62" s="16"/>
      <c r="B62" s="16"/>
      <c r="C62" s="16"/>
      <c r="D62" s="16"/>
      <c r="P62" s="18"/>
      <c r="Q62" s="18"/>
      <c r="R62" s="18"/>
      <c r="S62" s="18"/>
      <c r="T62" s="18"/>
      <c r="AE62" s="33"/>
      <c r="AF62" s="13"/>
      <c r="AG62" s="13"/>
      <c r="AH62" s="13"/>
    </row>
    <row r="63" spans="1:34" s="14" customFormat="1">
      <c r="A63" s="16"/>
      <c r="B63" s="16"/>
      <c r="C63" s="16"/>
      <c r="D63" s="16"/>
      <c r="P63" s="18"/>
      <c r="Q63" s="18"/>
      <c r="R63" s="18"/>
      <c r="S63" s="18"/>
      <c r="T63" s="18"/>
      <c r="AE63" s="33"/>
      <c r="AF63" s="13"/>
      <c r="AG63" s="13"/>
      <c r="AH63" s="13"/>
    </row>
    <row r="64" spans="1:34" s="14" customFormat="1">
      <c r="A64" s="16"/>
      <c r="B64" s="16"/>
      <c r="C64" s="16"/>
      <c r="D64" s="16"/>
      <c r="P64" s="18"/>
      <c r="Q64" s="18"/>
      <c r="R64" s="18"/>
      <c r="S64" s="18"/>
      <c r="T64" s="18"/>
      <c r="AE64" s="33"/>
      <c r="AF64" s="13"/>
      <c r="AG64" s="13"/>
      <c r="AH64" s="13"/>
    </row>
    <row r="65" spans="1:34" s="14" customFormat="1">
      <c r="A65" s="16"/>
      <c r="B65" s="16"/>
      <c r="C65" s="16"/>
      <c r="D65" s="16"/>
      <c r="P65" s="18"/>
      <c r="Q65" s="18"/>
      <c r="R65" s="18"/>
      <c r="S65" s="18"/>
      <c r="T65" s="18"/>
      <c r="AE65" s="33"/>
      <c r="AF65" s="13"/>
      <c r="AG65" s="13"/>
      <c r="AH65" s="13"/>
    </row>
    <row r="66" spans="1:34" s="14" customFormat="1">
      <c r="A66" s="16"/>
      <c r="B66" s="16"/>
      <c r="C66" s="16"/>
      <c r="D66" s="16"/>
      <c r="P66" s="18"/>
      <c r="Q66" s="18"/>
      <c r="R66" s="18"/>
      <c r="S66" s="18"/>
      <c r="T66" s="18"/>
      <c r="AE66" s="33"/>
      <c r="AF66" s="13"/>
      <c r="AG66" s="13"/>
      <c r="AH66" s="13"/>
    </row>
    <row r="67" spans="1:34" s="14" customFormat="1">
      <c r="A67" s="16"/>
      <c r="B67" s="16"/>
      <c r="C67" s="16"/>
      <c r="D67" s="16"/>
      <c r="P67" s="18"/>
      <c r="Q67" s="18"/>
      <c r="R67" s="18"/>
      <c r="S67" s="18"/>
      <c r="T67" s="18"/>
      <c r="AE67" s="33"/>
      <c r="AF67" s="13"/>
      <c r="AG67" s="13"/>
      <c r="AH67" s="13"/>
    </row>
    <row r="68" spans="1:34" s="14" customFormat="1">
      <c r="A68" s="16"/>
      <c r="B68" s="16"/>
      <c r="C68" s="16"/>
      <c r="D68" s="16"/>
      <c r="P68" s="18"/>
      <c r="Q68" s="18"/>
      <c r="R68" s="18"/>
      <c r="S68" s="18"/>
      <c r="T68" s="18"/>
      <c r="AE68" s="33"/>
      <c r="AF68" s="13"/>
      <c r="AG68" s="13"/>
      <c r="AH68" s="13"/>
    </row>
    <row r="69" spans="1:34" s="14" customFormat="1">
      <c r="A69" s="16"/>
      <c r="B69" s="16"/>
      <c r="C69" s="16"/>
      <c r="D69" s="16"/>
      <c r="P69" s="18"/>
      <c r="Q69" s="18"/>
      <c r="R69" s="18"/>
      <c r="S69" s="18"/>
      <c r="T69" s="18"/>
      <c r="AE69" s="33"/>
      <c r="AF69" s="13"/>
      <c r="AG69" s="13"/>
      <c r="AH69" s="13"/>
    </row>
    <row r="70" spans="1:34" s="14" customFormat="1">
      <c r="A70" s="16"/>
      <c r="B70" s="16"/>
      <c r="C70" s="16"/>
      <c r="D70" s="16"/>
      <c r="P70" s="18"/>
      <c r="Q70" s="18"/>
      <c r="R70" s="18"/>
      <c r="S70" s="18"/>
      <c r="T70" s="18"/>
      <c r="AE70" s="33"/>
      <c r="AF70" s="13"/>
      <c r="AG70" s="13"/>
      <c r="AH70" s="13"/>
    </row>
    <row r="71" spans="1:34" s="14" customFormat="1">
      <c r="A71" s="16"/>
      <c r="B71" s="16"/>
      <c r="C71" s="16"/>
      <c r="D71" s="16"/>
      <c r="P71" s="18"/>
      <c r="Q71" s="18"/>
      <c r="R71" s="18"/>
      <c r="S71" s="18"/>
      <c r="T71" s="18"/>
      <c r="AE71" s="33"/>
      <c r="AF71" s="13"/>
      <c r="AG71" s="13"/>
      <c r="AH71" s="13"/>
    </row>
    <row r="72" spans="1:34" s="14" customFormat="1">
      <c r="A72" s="16"/>
      <c r="B72" s="16"/>
      <c r="C72" s="16"/>
      <c r="D72" s="16"/>
      <c r="P72" s="18"/>
      <c r="Q72" s="18"/>
      <c r="R72" s="18"/>
      <c r="S72" s="18"/>
      <c r="T72" s="18"/>
      <c r="AE72" s="33"/>
      <c r="AF72" s="13"/>
      <c r="AG72" s="13"/>
      <c r="AH72" s="13"/>
    </row>
    <row r="73" spans="1:34" s="14" customFormat="1">
      <c r="A73" s="16"/>
      <c r="B73" s="16"/>
      <c r="C73" s="16"/>
      <c r="D73" s="16"/>
      <c r="P73" s="18"/>
      <c r="Q73" s="18"/>
      <c r="R73" s="18"/>
      <c r="S73" s="18"/>
      <c r="T73" s="18"/>
      <c r="AE73" s="33"/>
      <c r="AF73" s="13"/>
      <c r="AG73" s="13"/>
      <c r="AH73" s="13"/>
    </row>
    <row r="74" spans="1:34" s="14" customFormat="1">
      <c r="A74" s="16"/>
      <c r="B74" s="16"/>
      <c r="C74" s="16"/>
      <c r="D74" s="16"/>
      <c r="P74" s="18"/>
      <c r="Q74" s="18"/>
      <c r="R74" s="18"/>
      <c r="S74" s="18"/>
      <c r="T74" s="18"/>
      <c r="AE74" s="33"/>
      <c r="AF74" s="13"/>
      <c r="AG74" s="13"/>
      <c r="AH74" s="13"/>
    </row>
    <row r="75" spans="1:34" s="14" customFormat="1">
      <c r="A75" s="16"/>
      <c r="B75" s="16"/>
      <c r="C75" s="16"/>
      <c r="D75" s="16"/>
      <c r="P75" s="18"/>
      <c r="Q75" s="18"/>
      <c r="R75" s="18"/>
      <c r="S75" s="18"/>
      <c r="T75" s="18"/>
      <c r="AE75" s="33"/>
      <c r="AF75" s="13"/>
      <c r="AG75" s="13"/>
      <c r="AH75" s="13"/>
    </row>
    <row r="76" spans="1:34" s="14" customFormat="1">
      <c r="A76" s="16"/>
      <c r="B76" s="16"/>
      <c r="C76" s="16"/>
      <c r="D76" s="16"/>
      <c r="P76" s="18"/>
      <c r="Q76" s="18"/>
      <c r="R76" s="18"/>
      <c r="S76" s="18"/>
      <c r="T76" s="18"/>
      <c r="AE76" s="33"/>
      <c r="AF76" s="13"/>
      <c r="AG76" s="13"/>
      <c r="AH76" s="13"/>
    </row>
    <row r="77" spans="1:34" s="14" customFormat="1">
      <c r="A77" s="16"/>
      <c r="B77" s="16"/>
      <c r="C77" s="16"/>
      <c r="D77" s="16"/>
      <c r="P77" s="18"/>
      <c r="Q77" s="18"/>
      <c r="R77" s="18"/>
      <c r="S77" s="18"/>
      <c r="T77" s="18"/>
      <c r="AE77" s="33"/>
      <c r="AF77" s="13"/>
      <c r="AG77" s="13"/>
      <c r="AH77" s="13"/>
    </row>
    <row r="78" spans="1:34" s="14" customFormat="1">
      <c r="A78" s="16"/>
      <c r="B78" s="16"/>
      <c r="C78" s="16"/>
      <c r="D78" s="16"/>
      <c r="P78" s="18"/>
      <c r="Q78" s="18"/>
      <c r="R78" s="18"/>
      <c r="S78" s="18"/>
      <c r="T78" s="18"/>
      <c r="AE78" s="33"/>
      <c r="AF78" s="13"/>
      <c r="AG78" s="13"/>
      <c r="AH78" s="13"/>
    </row>
    <row r="79" spans="1:34" s="14" customFormat="1">
      <c r="A79" s="16"/>
      <c r="B79" s="16"/>
      <c r="C79" s="16"/>
      <c r="D79" s="16"/>
      <c r="P79" s="18"/>
      <c r="Q79" s="18"/>
      <c r="R79" s="18"/>
      <c r="S79" s="18"/>
      <c r="T79" s="18"/>
      <c r="AE79" s="33"/>
      <c r="AF79" s="13"/>
      <c r="AG79" s="13"/>
      <c r="AH79" s="13"/>
    </row>
    <row r="80" spans="1:34" s="14" customFormat="1">
      <c r="A80" s="16"/>
      <c r="B80" s="16"/>
      <c r="C80" s="16"/>
      <c r="D80" s="16"/>
      <c r="P80" s="18"/>
      <c r="Q80" s="18"/>
      <c r="R80" s="18"/>
      <c r="S80" s="18"/>
      <c r="T80" s="18"/>
      <c r="AE80" s="33"/>
      <c r="AF80" s="13"/>
      <c r="AG80" s="13"/>
      <c r="AH80" s="13"/>
    </row>
    <row r="81" spans="1:34" s="14" customFormat="1">
      <c r="A81" s="16"/>
      <c r="B81" s="16"/>
      <c r="C81" s="16"/>
      <c r="D81" s="16"/>
      <c r="P81" s="18"/>
      <c r="Q81" s="18"/>
      <c r="R81" s="18"/>
      <c r="S81" s="18"/>
      <c r="T81" s="18"/>
      <c r="AE81" s="33"/>
      <c r="AF81" s="13"/>
      <c r="AG81" s="13"/>
      <c r="AH81" s="13"/>
    </row>
    <row r="82" spans="1:34" s="14" customFormat="1">
      <c r="A82" s="16"/>
      <c r="B82" s="16"/>
      <c r="C82" s="16"/>
      <c r="D82" s="16"/>
      <c r="P82" s="18"/>
      <c r="Q82" s="18"/>
      <c r="R82" s="18"/>
      <c r="S82" s="18"/>
      <c r="T82" s="18"/>
      <c r="AE82" s="33"/>
      <c r="AF82" s="13"/>
      <c r="AG82" s="13"/>
      <c r="AH82" s="13"/>
    </row>
    <row r="83" spans="1:34" s="14" customFormat="1">
      <c r="A83" s="16"/>
      <c r="B83" s="16"/>
      <c r="C83" s="16"/>
      <c r="D83" s="16"/>
      <c r="P83" s="18"/>
      <c r="Q83" s="18"/>
      <c r="R83" s="18"/>
      <c r="S83" s="18"/>
      <c r="T83" s="18"/>
      <c r="AE83" s="33"/>
      <c r="AF83" s="13"/>
      <c r="AG83" s="13"/>
      <c r="AH83" s="13"/>
    </row>
    <row r="84" spans="1:34" s="14" customFormat="1">
      <c r="A84" s="16"/>
      <c r="B84" s="16"/>
      <c r="C84" s="16"/>
      <c r="D84" s="16"/>
      <c r="P84" s="18"/>
      <c r="Q84" s="18"/>
      <c r="R84" s="18"/>
      <c r="S84" s="18"/>
      <c r="T84" s="18"/>
      <c r="AE84" s="33"/>
      <c r="AF84" s="13"/>
      <c r="AG84" s="13"/>
      <c r="AH84" s="13"/>
    </row>
    <row r="85" spans="1:34" s="14" customFormat="1">
      <c r="A85" s="16"/>
      <c r="B85" s="16"/>
      <c r="C85" s="16"/>
      <c r="D85" s="16"/>
      <c r="P85" s="18"/>
      <c r="Q85" s="18"/>
      <c r="R85" s="18"/>
      <c r="S85" s="18"/>
      <c r="T85" s="18"/>
      <c r="AE85" s="33"/>
      <c r="AF85" s="13"/>
      <c r="AG85" s="13"/>
      <c r="AH85" s="13"/>
    </row>
    <row r="86" spans="1:34" s="14" customFormat="1">
      <c r="A86" s="16"/>
      <c r="B86" s="16"/>
      <c r="C86" s="16"/>
      <c r="D86" s="16"/>
      <c r="P86" s="18"/>
      <c r="Q86" s="18"/>
      <c r="R86" s="18"/>
      <c r="S86" s="18"/>
      <c r="T86" s="18"/>
      <c r="AE86" s="33"/>
      <c r="AF86" s="13"/>
      <c r="AG86" s="13"/>
      <c r="AH86" s="13"/>
    </row>
    <row r="87" spans="1:34" s="14" customFormat="1">
      <c r="A87" s="16"/>
      <c r="B87" s="16"/>
      <c r="C87" s="16"/>
      <c r="D87" s="16"/>
      <c r="P87" s="18"/>
      <c r="Q87" s="18"/>
      <c r="R87" s="18"/>
      <c r="S87" s="18"/>
      <c r="T87" s="18"/>
      <c r="AE87" s="33"/>
      <c r="AF87" s="13"/>
      <c r="AG87" s="13"/>
      <c r="AH87" s="13"/>
    </row>
    <row r="88" spans="1:34" s="14" customFormat="1">
      <c r="A88" s="16"/>
      <c r="B88" s="16"/>
      <c r="C88" s="16"/>
      <c r="D88" s="16"/>
      <c r="P88" s="18"/>
      <c r="Q88" s="18"/>
      <c r="R88" s="18"/>
      <c r="S88" s="18"/>
      <c r="T88" s="18"/>
      <c r="AE88" s="33"/>
      <c r="AF88" s="13"/>
      <c r="AG88" s="13"/>
      <c r="AH88" s="13"/>
    </row>
    <row r="89" spans="1:34" s="14" customFormat="1">
      <c r="A89" s="16"/>
      <c r="B89" s="16"/>
      <c r="C89" s="16"/>
      <c r="D89" s="16"/>
      <c r="P89" s="18"/>
      <c r="Q89" s="18"/>
      <c r="R89" s="18"/>
      <c r="S89" s="18"/>
      <c r="T89" s="18"/>
      <c r="AE89" s="33"/>
      <c r="AF89" s="13"/>
      <c r="AG89" s="13"/>
      <c r="AH89" s="13"/>
    </row>
    <row r="90" spans="1:34" s="14" customFormat="1">
      <c r="A90" s="16"/>
      <c r="B90" s="16"/>
      <c r="C90" s="16"/>
      <c r="D90" s="16"/>
      <c r="P90" s="18"/>
      <c r="Q90" s="18"/>
      <c r="R90" s="18"/>
      <c r="S90" s="18"/>
      <c r="T90" s="18"/>
      <c r="AE90" s="33"/>
      <c r="AF90" s="13"/>
      <c r="AG90" s="13"/>
      <c r="AH90" s="13"/>
    </row>
    <row r="91" spans="1:34" s="14" customFormat="1">
      <c r="A91" s="16"/>
      <c r="B91" s="16"/>
      <c r="C91" s="16"/>
      <c r="D91" s="16"/>
      <c r="P91" s="18"/>
      <c r="Q91" s="18"/>
      <c r="R91" s="18"/>
      <c r="S91" s="18"/>
      <c r="T91" s="18"/>
      <c r="AE91" s="33"/>
      <c r="AF91" s="13"/>
      <c r="AG91" s="13"/>
      <c r="AH91" s="13"/>
    </row>
    <row r="92" spans="1:34" s="14" customFormat="1">
      <c r="A92" s="16"/>
      <c r="B92" s="16"/>
      <c r="C92" s="16"/>
      <c r="D92" s="16"/>
      <c r="P92" s="18"/>
      <c r="Q92" s="18"/>
      <c r="R92" s="18"/>
      <c r="S92" s="18"/>
      <c r="T92" s="18"/>
      <c r="AE92" s="33"/>
      <c r="AF92" s="13"/>
      <c r="AG92" s="13"/>
      <c r="AH92" s="13"/>
    </row>
    <row r="93" spans="1:34" s="14" customFormat="1">
      <c r="A93" s="16"/>
      <c r="B93" s="16"/>
      <c r="C93" s="16"/>
      <c r="D93" s="16"/>
      <c r="P93" s="18"/>
      <c r="Q93" s="18"/>
      <c r="R93" s="18"/>
      <c r="S93" s="18"/>
      <c r="T93" s="18"/>
      <c r="AE93" s="33"/>
      <c r="AF93" s="13"/>
      <c r="AG93" s="13"/>
      <c r="AH93" s="13"/>
    </row>
    <row r="94" spans="1:34" s="14" customFormat="1">
      <c r="A94" s="16"/>
      <c r="B94" s="16"/>
      <c r="C94" s="16"/>
      <c r="D94" s="16"/>
      <c r="P94" s="18"/>
      <c r="Q94" s="18"/>
      <c r="R94" s="18"/>
      <c r="S94" s="18"/>
      <c r="T94" s="18"/>
      <c r="AE94" s="33"/>
      <c r="AF94" s="13"/>
      <c r="AG94" s="13"/>
      <c r="AH94" s="13"/>
    </row>
    <row r="95" spans="1:34" s="14" customFormat="1">
      <c r="A95" s="16"/>
      <c r="B95" s="16"/>
      <c r="C95" s="16"/>
      <c r="D95" s="16"/>
      <c r="P95" s="18"/>
      <c r="Q95" s="18"/>
      <c r="R95" s="18"/>
      <c r="S95" s="18"/>
      <c r="T95" s="18"/>
      <c r="AE95" s="33"/>
      <c r="AF95" s="13"/>
      <c r="AG95" s="13"/>
      <c r="AH95" s="13"/>
    </row>
    <row r="96" spans="1:34" s="14" customFormat="1">
      <c r="A96" s="16"/>
      <c r="B96" s="16"/>
      <c r="C96" s="16"/>
      <c r="D96" s="16"/>
      <c r="P96" s="18"/>
      <c r="Q96" s="18"/>
      <c r="R96" s="18"/>
      <c r="S96" s="18"/>
      <c r="T96" s="18"/>
      <c r="AE96" s="33"/>
      <c r="AF96" s="13"/>
      <c r="AG96" s="13"/>
      <c r="AH96" s="13"/>
    </row>
    <row r="97" spans="1:34" s="14" customFormat="1">
      <c r="A97" s="16"/>
      <c r="B97" s="16"/>
      <c r="C97" s="16"/>
      <c r="D97" s="16"/>
      <c r="P97" s="18"/>
      <c r="Q97" s="18"/>
      <c r="R97" s="18"/>
      <c r="S97" s="18"/>
      <c r="T97" s="18"/>
      <c r="AE97" s="33"/>
      <c r="AF97" s="13"/>
      <c r="AG97" s="13"/>
      <c r="AH97" s="13"/>
    </row>
    <row r="98" spans="1:34" s="14" customFormat="1">
      <c r="A98" s="16"/>
      <c r="B98" s="16"/>
      <c r="C98" s="16"/>
      <c r="D98" s="16"/>
      <c r="P98" s="18"/>
      <c r="Q98" s="18"/>
      <c r="R98" s="18"/>
      <c r="S98" s="18"/>
      <c r="T98" s="18"/>
      <c r="AE98" s="33"/>
      <c r="AF98" s="13"/>
      <c r="AG98" s="13"/>
      <c r="AH98" s="13"/>
    </row>
    <row r="99" spans="1:34" s="14" customFormat="1">
      <c r="A99" s="16"/>
      <c r="B99" s="16"/>
      <c r="C99" s="16"/>
      <c r="D99" s="16"/>
      <c r="P99" s="18"/>
      <c r="Q99" s="18"/>
      <c r="R99" s="18"/>
      <c r="S99" s="18"/>
      <c r="T99" s="18"/>
      <c r="AE99" s="33"/>
      <c r="AF99" s="13"/>
      <c r="AG99" s="13"/>
      <c r="AH99" s="13"/>
    </row>
    <row r="100" spans="1:34" s="14" customFormat="1">
      <c r="A100" s="16"/>
      <c r="B100" s="16"/>
      <c r="C100" s="16"/>
      <c r="D100" s="16"/>
      <c r="P100" s="18"/>
      <c r="Q100" s="18"/>
      <c r="R100" s="18"/>
      <c r="S100" s="18"/>
      <c r="T100" s="18"/>
      <c r="AE100" s="33"/>
      <c r="AF100" s="13"/>
      <c r="AG100" s="13"/>
      <c r="AH100" s="13"/>
    </row>
    <row r="101" spans="1:34" s="14" customFormat="1">
      <c r="A101" s="16"/>
      <c r="B101" s="16"/>
      <c r="C101" s="16"/>
      <c r="D101" s="16"/>
      <c r="P101" s="18"/>
      <c r="Q101" s="18"/>
      <c r="R101" s="18"/>
      <c r="S101" s="18"/>
      <c r="T101" s="18"/>
      <c r="AE101" s="33"/>
      <c r="AF101" s="13"/>
      <c r="AG101" s="13"/>
      <c r="AH101" s="13"/>
    </row>
    <row r="102" spans="1:34" s="14" customFormat="1">
      <c r="A102" s="16"/>
      <c r="B102" s="16"/>
      <c r="C102" s="16"/>
      <c r="D102" s="16"/>
      <c r="P102" s="18"/>
      <c r="Q102" s="18"/>
      <c r="R102" s="18"/>
      <c r="S102" s="18"/>
      <c r="T102" s="18"/>
      <c r="AE102" s="33"/>
      <c r="AF102" s="13"/>
      <c r="AG102" s="13"/>
      <c r="AH102" s="13"/>
    </row>
    <row r="103" spans="1:34" s="14" customFormat="1">
      <c r="A103" s="16"/>
      <c r="B103" s="16"/>
      <c r="C103" s="16"/>
      <c r="D103" s="16"/>
      <c r="P103" s="18"/>
      <c r="Q103" s="18"/>
      <c r="R103" s="18"/>
      <c r="S103" s="18"/>
      <c r="T103" s="18"/>
      <c r="AE103" s="33"/>
    </row>
    <row r="104" spans="1:34" s="14" customFormat="1">
      <c r="A104" s="16"/>
      <c r="B104" s="16"/>
      <c r="C104" s="16"/>
      <c r="D104" s="16"/>
      <c r="P104" s="18"/>
      <c r="Q104" s="18"/>
      <c r="R104" s="18"/>
      <c r="S104" s="18"/>
      <c r="T104" s="18"/>
      <c r="AE104" s="33"/>
    </row>
    <row r="105" spans="1:34" s="14" customFormat="1">
      <c r="A105" s="16"/>
      <c r="B105" s="16"/>
      <c r="C105" s="16"/>
      <c r="D105" s="16"/>
      <c r="P105" s="18"/>
      <c r="Q105" s="18"/>
      <c r="R105" s="18"/>
      <c r="S105" s="18"/>
      <c r="T105" s="18"/>
      <c r="AE105" s="33"/>
    </row>
    <row r="106" spans="1:34" s="14" customFormat="1">
      <c r="A106" s="16"/>
      <c r="B106" s="16"/>
      <c r="C106" s="16"/>
      <c r="D106" s="16"/>
      <c r="P106" s="18"/>
      <c r="Q106" s="18"/>
      <c r="R106" s="18"/>
      <c r="S106" s="18"/>
      <c r="T106" s="18"/>
      <c r="AE106" s="33"/>
    </row>
    <row r="107" spans="1:34" s="14" customFormat="1">
      <c r="A107" s="16"/>
      <c r="B107" s="16"/>
      <c r="C107" s="16"/>
      <c r="D107" s="16"/>
      <c r="P107" s="18"/>
      <c r="Q107" s="18"/>
      <c r="R107" s="18"/>
      <c r="S107" s="18"/>
      <c r="T107" s="18"/>
      <c r="AE107" s="33"/>
    </row>
    <row r="108" spans="1:34" s="14" customFormat="1">
      <c r="A108" s="16"/>
      <c r="B108" s="16"/>
      <c r="C108" s="16"/>
      <c r="D108" s="16"/>
      <c r="P108" s="18"/>
      <c r="Q108" s="18"/>
      <c r="R108" s="18"/>
      <c r="S108" s="18"/>
      <c r="T108" s="18"/>
      <c r="AE108" s="33"/>
    </row>
    <row r="109" spans="1:34" s="14" customFormat="1">
      <c r="A109" s="16"/>
      <c r="B109" s="16"/>
      <c r="C109" s="16"/>
      <c r="D109" s="16"/>
      <c r="P109" s="18"/>
      <c r="Q109" s="18"/>
      <c r="R109" s="18"/>
      <c r="S109" s="18"/>
      <c r="T109" s="18"/>
      <c r="AE109" s="33"/>
    </row>
    <row r="110" spans="1:34" s="14" customFormat="1">
      <c r="A110" s="16"/>
      <c r="B110" s="16"/>
      <c r="C110" s="16"/>
      <c r="D110" s="16"/>
      <c r="P110" s="18"/>
      <c r="Q110" s="18"/>
      <c r="R110" s="18"/>
      <c r="S110" s="18"/>
      <c r="T110" s="18"/>
      <c r="AE110" s="33"/>
    </row>
    <row r="111" spans="1:34" s="14" customFormat="1">
      <c r="A111" s="16"/>
      <c r="B111" s="16"/>
      <c r="C111" s="16"/>
      <c r="D111" s="16"/>
      <c r="P111" s="18"/>
      <c r="Q111" s="18"/>
      <c r="R111" s="18"/>
      <c r="S111" s="18"/>
      <c r="T111" s="18"/>
      <c r="AE111" s="33"/>
    </row>
    <row r="112" spans="1:34" s="14" customFormat="1">
      <c r="A112" s="16"/>
      <c r="B112" s="16"/>
      <c r="C112" s="16"/>
      <c r="D112" s="16"/>
      <c r="P112" s="18"/>
      <c r="Q112" s="18"/>
      <c r="R112" s="18"/>
      <c r="S112" s="18"/>
      <c r="T112" s="18"/>
      <c r="AE112" s="33"/>
    </row>
    <row r="113" spans="1:31" s="14" customFormat="1">
      <c r="A113" s="16"/>
      <c r="B113" s="16"/>
      <c r="C113" s="16"/>
      <c r="D113" s="16"/>
      <c r="P113" s="18"/>
      <c r="Q113" s="18"/>
      <c r="R113" s="18"/>
      <c r="S113" s="18"/>
      <c r="T113" s="18"/>
      <c r="AE113" s="33"/>
    </row>
    <row r="114" spans="1:31" s="14" customFormat="1">
      <c r="A114" s="16"/>
      <c r="B114" s="16"/>
      <c r="C114" s="16"/>
      <c r="D114" s="16"/>
      <c r="P114" s="18"/>
      <c r="Q114" s="18"/>
      <c r="R114" s="18"/>
      <c r="S114" s="18"/>
      <c r="T114" s="18"/>
      <c r="AE114" s="33"/>
    </row>
    <row r="115" spans="1:31" s="14" customFormat="1">
      <c r="A115" s="16"/>
      <c r="B115" s="16"/>
      <c r="C115" s="16"/>
      <c r="D115" s="16"/>
      <c r="P115" s="18"/>
      <c r="Q115" s="18"/>
      <c r="R115" s="18"/>
      <c r="S115" s="18"/>
      <c r="T115" s="18"/>
      <c r="AE115" s="33"/>
    </row>
    <row r="116" spans="1:31" s="14" customFormat="1">
      <c r="A116" s="16"/>
      <c r="B116" s="16"/>
      <c r="C116" s="16"/>
      <c r="D116" s="16"/>
      <c r="P116" s="18"/>
      <c r="Q116" s="18"/>
      <c r="R116" s="18"/>
      <c r="S116" s="18"/>
      <c r="T116" s="18"/>
      <c r="AE116" s="33"/>
    </row>
    <row r="117" spans="1:31" s="14" customFormat="1">
      <c r="A117" s="16"/>
      <c r="B117" s="16"/>
      <c r="C117" s="16"/>
      <c r="D117" s="16"/>
      <c r="P117" s="18"/>
      <c r="Q117" s="18"/>
      <c r="R117" s="18"/>
      <c r="S117" s="18"/>
      <c r="T117" s="18"/>
      <c r="AE117" s="33"/>
    </row>
    <row r="118" spans="1:31" s="14" customFormat="1">
      <c r="A118" s="16"/>
      <c r="B118" s="16"/>
      <c r="C118" s="16"/>
      <c r="D118" s="16"/>
      <c r="P118" s="18"/>
      <c r="Q118" s="18"/>
      <c r="R118" s="18"/>
      <c r="S118" s="18"/>
      <c r="T118" s="18"/>
      <c r="AE118" s="33"/>
    </row>
    <row r="119" spans="1:31" s="14" customFormat="1">
      <c r="A119" s="16"/>
      <c r="B119" s="16"/>
      <c r="C119" s="16"/>
      <c r="D119" s="16"/>
      <c r="P119" s="18"/>
      <c r="Q119" s="18"/>
      <c r="R119" s="18"/>
      <c r="S119" s="18"/>
      <c r="T119" s="18"/>
      <c r="AE119" s="33"/>
    </row>
    <row r="120" spans="1:31" s="14" customFormat="1">
      <c r="A120" s="16"/>
      <c r="B120" s="16"/>
      <c r="C120" s="16"/>
      <c r="D120" s="16"/>
      <c r="P120" s="18"/>
      <c r="Q120" s="18"/>
      <c r="R120" s="18"/>
      <c r="S120" s="18"/>
      <c r="T120" s="18"/>
      <c r="AE120" s="33"/>
    </row>
    <row r="121" spans="1:31" s="14" customFormat="1">
      <c r="A121" s="16"/>
      <c r="B121" s="16"/>
      <c r="C121" s="16"/>
      <c r="D121" s="16"/>
      <c r="P121" s="18"/>
      <c r="Q121" s="18"/>
      <c r="R121" s="18"/>
      <c r="S121" s="18"/>
      <c r="T121" s="18"/>
      <c r="AE121" s="33"/>
    </row>
    <row r="122" spans="1:31" s="14" customFormat="1">
      <c r="A122" s="16"/>
      <c r="B122" s="16"/>
      <c r="C122" s="16"/>
      <c r="D122" s="16"/>
      <c r="P122" s="18"/>
      <c r="Q122" s="18"/>
      <c r="R122" s="18"/>
      <c r="S122" s="18"/>
      <c r="T122" s="18"/>
      <c r="AE122" s="33"/>
    </row>
    <row r="123" spans="1:31" s="14" customFormat="1">
      <c r="A123" s="16"/>
      <c r="B123" s="16"/>
      <c r="C123" s="16"/>
      <c r="D123" s="16"/>
      <c r="P123" s="18"/>
      <c r="Q123" s="18"/>
      <c r="R123" s="18"/>
      <c r="S123" s="18"/>
      <c r="T123" s="18"/>
      <c r="AE123" s="33"/>
    </row>
    <row r="124" spans="1:31" s="14" customFormat="1">
      <c r="A124" s="16"/>
      <c r="B124" s="16"/>
      <c r="C124" s="16"/>
      <c r="D124" s="16"/>
      <c r="P124" s="18"/>
      <c r="Q124" s="18"/>
      <c r="R124" s="18"/>
      <c r="S124" s="18"/>
      <c r="T124" s="18"/>
      <c r="AE124" s="33"/>
    </row>
    <row r="125" spans="1:31" s="14" customFormat="1">
      <c r="A125" s="16"/>
      <c r="B125" s="16"/>
      <c r="C125" s="16"/>
      <c r="D125" s="16"/>
      <c r="P125" s="18"/>
      <c r="Q125" s="18"/>
      <c r="R125" s="18"/>
      <c r="S125" s="18"/>
      <c r="T125" s="18"/>
      <c r="AE125" s="33"/>
    </row>
    <row r="126" spans="1:31" s="14" customFormat="1">
      <c r="A126" s="16"/>
      <c r="B126" s="16"/>
      <c r="C126" s="16"/>
      <c r="D126" s="16"/>
      <c r="P126" s="18"/>
      <c r="Q126" s="18"/>
      <c r="R126" s="18"/>
      <c r="S126" s="18"/>
      <c r="T126" s="18"/>
      <c r="AE126" s="33"/>
    </row>
    <row r="127" spans="1:31" s="14" customFormat="1">
      <c r="A127" s="16"/>
      <c r="B127" s="16"/>
      <c r="C127" s="16"/>
      <c r="D127" s="16"/>
      <c r="P127" s="18"/>
      <c r="Q127" s="18"/>
      <c r="R127" s="18"/>
      <c r="S127" s="18"/>
      <c r="T127" s="18"/>
      <c r="AE127" s="33"/>
    </row>
    <row r="128" spans="1:31" s="14" customFormat="1">
      <c r="A128" s="16"/>
      <c r="B128" s="16"/>
      <c r="C128" s="16"/>
      <c r="D128" s="16"/>
      <c r="P128" s="18"/>
      <c r="Q128" s="18"/>
      <c r="R128" s="18"/>
      <c r="S128" s="18"/>
      <c r="T128" s="18"/>
      <c r="AE128" s="33"/>
    </row>
    <row r="129" spans="1:31" s="14" customFormat="1">
      <c r="A129" s="16"/>
      <c r="B129" s="16"/>
      <c r="C129" s="16"/>
      <c r="D129" s="16"/>
      <c r="P129" s="18"/>
      <c r="Q129" s="18"/>
      <c r="R129" s="18"/>
      <c r="S129" s="18"/>
      <c r="T129" s="18"/>
      <c r="AE129" s="33"/>
    </row>
    <row r="130" spans="1:31" s="14" customFormat="1">
      <c r="A130" s="16"/>
      <c r="B130" s="16"/>
      <c r="C130" s="16"/>
      <c r="D130" s="16"/>
      <c r="P130" s="18"/>
      <c r="Q130" s="18"/>
      <c r="R130" s="18"/>
      <c r="S130" s="18"/>
      <c r="T130" s="18"/>
      <c r="AE130" s="33"/>
    </row>
    <row r="131" spans="1:31" s="14" customFormat="1">
      <c r="A131" s="16"/>
      <c r="B131" s="16"/>
      <c r="C131" s="16"/>
      <c r="D131" s="16"/>
      <c r="P131" s="18"/>
      <c r="Q131" s="18"/>
      <c r="R131" s="18"/>
      <c r="S131" s="18"/>
      <c r="T131" s="18"/>
      <c r="AE131" s="33"/>
    </row>
    <row r="132" spans="1:31" s="14" customFormat="1">
      <c r="A132" s="16"/>
      <c r="B132" s="16"/>
      <c r="C132" s="16"/>
      <c r="D132" s="16"/>
      <c r="P132" s="18"/>
      <c r="Q132" s="18"/>
      <c r="R132" s="18"/>
      <c r="S132" s="18"/>
      <c r="T132" s="18"/>
      <c r="AE132" s="33"/>
    </row>
    <row r="133" spans="1:31" s="14" customFormat="1">
      <c r="A133" s="16"/>
      <c r="B133" s="16"/>
      <c r="C133" s="16"/>
      <c r="D133" s="16"/>
      <c r="P133" s="18"/>
      <c r="Q133" s="18"/>
      <c r="R133" s="18"/>
      <c r="S133" s="18"/>
      <c r="T133" s="18"/>
      <c r="AE133" s="33"/>
    </row>
    <row r="134" spans="1:31" s="14" customFormat="1">
      <c r="A134" s="16"/>
      <c r="B134" s="16"/>
      <c r="C134" s="16"/>
      <c r="D134" s="16"/>
      <c r="P134" s="18"/>
      <c r="Q134" s="18"/>
      <c r="R134" s="18"/>
      <c r="S134" s="18"/>
      <c r="T134" s="18"/>
      <c r="AE134" s="33"/>
    </row>
    <row r="135" spans="1:31" s="14" customFormat="1">
      <c r="A135" s="16"/>
      <c r="B135" s="16"/>
      <c r="C135" s="16"/>
      <c r="D135" s="16"/>
      <c r="P135" s="18"/>
      <c r="Q135" s="18"/>
      <c r="R135" s="18"/>
      <c r="S135" s="18"/>
      <c r="T135" s="18"/>
      <c r="AE135" s="33"/>
    </row>
    <row r="136" spans="1:31" s="14" customFormat="1">
      <c r="A136" s="16"/>
      <c r="B136" s="16"/>
      <c r="C136" s="16"/>
      <c r="D136" s="16"/>
      <c r="P136" s="18"/>
      <c r="Q136" s="18"/>
      <c r="R136" s="18"/>
      <c r="S136" s="18"/>
      <c r="T136" s="18"/>
      <c r="AE136" s="33"/>
    </row>
    <row r="137" spans="1:31" s="14" customFormat="1">
      <c r="A137" s="16"/>
      <c r="B137" s="16"/>
      <c r="C137" s="16"/>
      <c r="D137" s="16"/>
      <c r="P137" s="18"/>
      <c r="Q137" s="18"/>
      <c r="R137" s="18"/>
      <c r="S137" s="18"/>
      <c r="T137" s="18"/>
      <c r="AE137" s="33"/>
    </row>
    <row r="138" spans="1:31" s="14" customFormat="1">
      <c r="A138" s="16"/>
      <c r="B138" s="16"/>
      <c r="C138" s="16"/>
      <c r="D138" s="16"/>
      <c r="P138" s="18"/>
      <c r="Q138" s="18"/>
      <c r="R138" s="18"/>
      <c r="S138" s="18"/>
      <c r="T138" s="18"/>
      <c r="AE138" s="33"/>
    </row>
    <row r="139" spans="1:31" s="14" customFormat="1">
      <c r="A139" s="16"/>
      <c r="B139" s="16"/>
      <c r="C139" s="16"/>
      <c r="D139" s="16"/>
      <c r="P139" s="18"/>
      <c r="Q139" s="18"/>
      <c r="R139" s="18"/>
      <c r="S139" s="18"/>
      <c r="T139" s="18"/>
      <c r="AE139" s="33"/>
    </row>
    <row r="140" spans="1:31" s="14" customFormat="1">
      <c r="A140" s="16"/>
      <c r="B140" s="16"/>
      <c r="C140" s="16"/>
      <c r="D140" s="16"/>
      <c r="P140" s="18"/>
      <c r="Q140" s="18"/>
      <c r="R140" s="18"/>
      <c r="S140" s="18"/>
      <c r="T140" s="18"/>
      <c r="AE140" s="33"/>
    </row>
    <row r="141" spans="1:31" s="14" customFormat="1">
      <c r="A141" s="16"/>
      <c r="B141" s="16"/>
      <c r="C141" s="16"/>
      <c r="D141" s="16"/>
      <c r="P141" s="18"/>
      <c r="Q141" s="18"/>
      <c r="R141" s="18"/>
      <c r="S141" s="18"/>
      <c r="T141" s="18"/>
      <c r="AE141" s="33"/>
    </row>
    <row r="142" spans="1:31" s="14" customFormat="1">
      <c r="A142" s="16"/>
      <c r="B142" s="16"/>
      <c r="C142" s="16"/>
      <c r="D142" s="16"/>
      <c r="P142" s="18"/>
      <c r="Q142" s="18"/>
      <c r="R142" s="18"/>
      <c r="S142" s="18"/>
      <c r="T142" s="18"/>
      <c r="AE142" s="33"/>
    </row>
    <row r="143" spans="1:31" s="14" customFormat="1">
      <c r="A143" s="16"/>
      <c r="B143" s="16"/>
      <c r="C143" s="16"/>
      <c r="D143" s="16"/>
      <c r="P143" s="18"/>
      <c r="Q143" s="18"/>
      <c r="R143" s="18"/>
      <c r="S143" s="18"/>
      <c r="T143" s="18"/>
      <c r="AE143" s="33"/>
    </row>
    <row r="144" spans="1:31" s="14" customFormat="1">
      <c r="A144" s="16"/>
      <c r="B144" s="16"/>
      <c r="C144" s="16"/>
      <c r="D144" s="16"/>
      <c r="P144" s="18"/>
      <c r="Q144" s="18"/>
      <c r="R144" s="18"/>
      <c r="S144" s="18"/>
      <c r="T144" s="18"/>
      <c r="AE144" s="33"/>
    </row>
    <row r="145" spans="1:31" s="14" customFormat="1">
      <c r="A145" s="16"/>
      <c r="B145" s="16"/>
      <c r="C145" s="16"/>
      <c r="D145" s="16"/>
      <c r="P145" s="18"/>
      <c r="Q145" s="18"/>
      <c r="R145" s="18"/>
      <c r="S145" s="18"/>
      <c r="T145" s="18"/>
      <c r="AE145" s="33"/>
    </row>
    <row r="146" spans="1:31" s="14" customFormat="1">
      <c r="A146" s="16"/>
      <c r="B146" s="16"/>
      <c r="C146" s="16"/>
      <c r="D146" s="16"/>
      <c r="P146" s="18"/>
      <c r="Q146" s="18"/>
      <c r="R146" s="18"/>
      <c r="S146" s="18"/>
      <c r="T146" s="18"/>
      <c r="AE146" s="33"/>
    </row>
    <row r="147" spans="1:31" s="14" customFormat="1">
      <c r="A147" s="16"/>
      <c r="B147" s="16"/>
      <c r="C147" s="16"/>
      <c r="D147" s="16"/>
      <c r="P147" s="18"/>
      <c r="Q147" s="18"/>
      <c r="R147" s="18"/>
      <c r="S147" s="18"/>
      <c r="T147" s="18"/>
      <c r="AE147" s="33"/>
    </row>
    <row r="148" spans="1:31" s="14" customFormat="1">
      <c r="A148" s="16"/>
      <c r="B148" s="16"/>
      <c r="C148" s="16"/>
      <c r="D148" s="16"/>
      <c r="P148" s="18"/>
      <c r="Q148" s="18"/>
      <c r="R148" s="18"/>
      <c r="S148" s="18"/>
      <c r="T148" s="18"/>
      <c r="AE148" s="33"/>
    </row>
    <row r="149" spans="1:31" s="14" customFormat="1">
      <c r="A149" s="16"/>
      <c r="B149" s="16"/>
      <c r="C149" s="16"/>
      <c r="D149" s="16"/>
      <c r="P149" s="18"/>
      <c r="Q149" s="18"/>
      <c r="R149" s="18"/>
      <c r="S149" s="18"/>
      <c r="T149" s="18"/>
      <c r="AE149" s="33"/>
    </row>
    <row r="150" spans="1:31" s="14" customFormat="1">
      <c r="A150" s="16"/>
      <c r="B150" s="16"/>
      <c r="C150" s="16"/>
      <c r="D150" s="16"/>
      <c r="P150" s="18"/>
      <c r="Q150" s="18"/>
      <c r="R150" s="18"/>
      <c r="S150" s="18"/>
      <c r="T150" s="18"/>
      <c r="AE150" s="33"/>
    </row>
    <row r="151" spans="1:31" s="14" customFormat="1">
      <c r="A151" s="16"/>
      <c r="B151" s="16"/>
      <c r="C151" s="16"/>
      <c r="D151" s="16"/>
      <c r="P151" s="18"/>
      <c r="Q151" s="18"/>
      <c r="R151" s="18"/>
      <c r="S151" s="18"/>
      <c r="T151" s="18"/>
      <c r="AE151" s="33"/>
    </row>
    <row r="152" spans="1:31" s="14" customFormat="1">
      <c r="A152" s="16"/>
      <c r="B152" s="16"/>
      <c r="C152" s="16"/>
      <c r="D152" s="16"/>
      <c r="P152" s="18"/>
      <c r="Q152" s="18"/>
      <c r="R152" s="18"/>
      <c r="S152" s="18"/>
      <c r="T152" s="18"/>
      <c r="AE152" s="33"/>
    </row>
    <row r="153" spans="1:31" s="14" customFormat="1">
      <c r="A153" s="16"/>
      <c r="B153" s="16"/>
      <c r="C153" s="16"/>
      <c r="D153" s="16"/>
      <c r="P153" s="18"/>
      <c r="Q153" s="18"/>
      <c r="R153" s="18"/>
      <c r="S153" s="18"/>
      <c r="T153" s="18"/>
      <c r="AE153" s="33"/>
    </row>
    <row r="154" spans="1:31" s="14" customFormat="1">
      <c r="A154" s="16"/>
      <c r="B154" s="16"/>
      <c r="C154" s="16"/>
      <c r="D154" s="16"/>
      <c r="P154" s="18"/>
      <c r="Q154" s="18"/>
      <c r="R154" s="18"/>
      <c r="S154" s="18"/>
      <c r="T154" s="18"/>
      <c r="AE154" s="33"/>
    </row>
    <row r="155" spans="1:31" s="14" customFormat="1">
      <c r="A155" s="16"/>
      <c r="B155" s="16"/>
      <c r="C155" s="16"/>
      <c r="D155" s="16"/>
      <c r="P155" s="18"/>
      <c r="Q155" s="18"/>
      <c r="R155" s="18"/>
      <c r="S155" s="18"/>
      <c r="T155" s="18"/>
      <c r="AE155" s="33"/>
    </row>
    <row r="156" spans="1:31" s="14" customFormat="1">
      <c r="A156" s="16"/>
      <c r="B156" s="16"/>
      <c r="C156" s="16"/>
      <c r="D156" s="16"/>
      <c r="P156" s="18"/>
      <c r="Q156" s="18"/>
      <c r="R156" s="18"/>
      <c r="S156" s="18"/>
      <c r="T156" s="18"/>
      <c r="AE156" s="33"/>
    </row>
    <row r="157" spans="1:31" s="14" customFormat="1">
      <c r="A157" s="16"/>
      <c r="B157" s="16"/>
      <c r="C157" s="16"/>
      <c r="D157" s="16"/>
      <c r="P157" s="18"/>
      <c r="Q157" s="18"/>
      <c r="R157" s="18"/>
      <c r="S157" s="18"/>
      <c r="T157" s="18"/>
      <c r="AE157" s="33"/>
    </row>
    <row r="158" spans="1:31" s="14" customFormat="1">
      <c r="A158" s="16"/>
      <c r="B158" s="16"/>
      <c r="C158" s="16"/>
      <c r="D158" s="16"/>
      <c r="P158" s="18"/>
      <c r="Q158" s="18"/>
      <c r="R158" s="18"/>
      <c r="S158" s="18"/>
      <c r="T158" s="18"/>
      <c r="AE158" s="33"/>
    </row>
    <row r="159" spans="1:31" s="14" customFormat="1">
      <c r="A159" s="16"/>
      <c r="B159" s="16"/>
      <c r="C159" s="16"/>
      <c r="D159" s="16"/>
      <c r="P159" s="18"/>
      <c r="Q159" s="18"/>
      <c r="R159" s="18"/>
      <c r="S159" s="18"/>
      <c r="T159" s="18"/>
      <c r="AE159" s="33"/>
    </row>
    <row r="160" spans="1:31" s="14" customFormat="1">
      <c r="A160" s="16"/>
      <c r="B160" s="16"/>
      <c r="C160" s="16"/>
      <c r="D160" s="16"/>
      <c r="P160" s="18"/>
      <c r="Q160" s="18"/>
      <c r="R160" s="18"/>
      <c r="S160" s="18"/>
      <c r="T160" s="18"/>
      <c r="AE160" s="33"/>
    </row>
    <row r="161" spans="1:31" s="14" customFormat="1">
      <c r="A161" s="16"/>
      <c r="B161" s="16"/>
      <c r="C161" s="16"/>
      <c r="D161" s="16"/>
      <c r="P161" s="18"/>
      <c r="Q161" s="18"/>
      <c r="R161" s="18"/>
      <c r="S161" s="18"/>
      <c r="T161" s="18"/>
      <c r="AE161" s="33"/>
    </row>
    <row r="162" spans="1:31" s="14" customFormat="1">
      <c r="A162" s="16"/>
      <c r="B162" s="16"/>
      <c r="C162" s="16"/>
      <c r="D162" s="16"/>
      <c r="P162" s="18"/>
      <c r="Q162" s="18"/>
      <c r="R162" s="18"/>
      <c r="S162" s="18"/>
      <c r="T162" s="18"/>
      <c r="AE162" s="33"/>
    </row>
    <row r="163" spans="1:31" s="14" customFormat="1">
      <c r="A163" s="16"/>
      <c r="B163" s="16"/>
      <c r="C163" s="16"/>
      <c r="D163" s="16"/>
      <c r="P163" s="18"/>
      <c r="Q163" s="18"/>
      <c r="R163" s="18"/>
      <c r="S163" s="18"/>
      <c r="T163" s="18"/>
      <c r="AE163" s="33"/>
    </row>
    <row r="164" spans="1:31" s="14" customFormat="1">
      <c r="A164" s="16"/>
      <c r="B164" s="16"/>
      <c r="C164" s="16"/>
      <c r="D164" s="16"/>
      <c r="P164" s="18"/>
      <c r="Q164" s="18"/>
      <c r="R164" s="18"/>
      <c r="S164" s="18"/>
      <c r="T164" s="18"/>
      <c r="AE164" s="33"/>
    </row>
    <row r="165" spans="1:31" s="14" customFormat="1">
      <c r="A165" s="16"/>
      <c r="B165" s="16"/>
      <c r="C165" s="16"/>
      <c r="D165" s="16"/>
      <c r="P165" s="18"/>
      <c r="Q165" s="18"/>
      <c r="R165" s="18"/>
      <c r="S165" s="18"/>
      <c r="T165" s="18"/>
      <c r="AE165" s="33"/>
    </row>
    <row r="166" spans="1:31" s="14" customFormat="1">
      <c r="A166" s="16"/>
      <c r="B166" s="16"/>
      <c r="C166" s="16"/>
      <c r="D166" s="16"/>
      <c r="P166" s="18"/>
      <c r="Q166" s="18"/>
      <c r="R166" s="18"/>
      <c r="S166" s="18"/>
      <c r="T166" s="18"/>
      <c r="AE166" s="33"/>
    </row>
    <row r="167" spans="1:31" s="14" customFormat="1">
      <c r="A167" s="16"/>
      <c r="B167" s="16"/>
      <c r="C167" s="16"/>
      <c r="D167" s="16"/>
      <c r="P167" s="18"/>
      <c r="Q167" s="18"/>
      <c r="R167" s="18"/>
      <c r="S167" s="18"/>
      <c r="T167" s="18"/>
      <c r="AE167" s="33"/>
    </row>
    <row r="168" spans="1:31" s="14" customFormat="1">
      <c r="A168" s="16"/>
      <c r="B168" s="16"/>
      <c r="C168" s="16"/>
      <c r="D168" s="16"/>
      <c r="P168" s="18"/>
      <c r="Q168" s="18"/>
      <c r="R168" s="18"/>
      <c r="S168" s="18"/>
      <c r="T168" s="18"/>
      <c r="AE168" s="33"/>
    </row>
    <row r="169" spans="1:31" s="14" customFormat="1">
      <c r="A169" s="16"/>
      <c r="B169" s="16"/>
      <c r="C169" s="16"/>
      <c r="D169" s="16"/>
      <c r="P169" s="18"/>
      <c r="Q169" s="18"/>
      <c r="R169" s="18"/>
      <c r="S169" s="18"/>
      <c r="T169" s="18"/>
      <c r="AE169" s="33"/>
    </row>
    <row r="170" spans="1:31" s="14" customFormat="1">
      <c r="A170" s="16"/>
      <c r="B170" s="16"/>
      <c r="C170" s="16"/>
      <c r="D170" s="16"/>
      <c r="P170" s="18"/>
      <c r="Q170" s="18"/>
      <c r="R170" s="18"/>
      <c r="S170" s="18"/>
      <c r="T170" s="18"/>
      <c r="AE170" s="33"/>
    </row>
    <row r="171" spans="1:31" s="14" customFormat="1">
      <c r="A171" s="16"/>
      <c r="B171" s="16"/>
      <c r="C171" s="16"/>
      <c r="D171" s="16"/>
      <c r="P171" s="18"/>
      <c r="Q171" s="18"/>
      <c r="R171" s="18"/>
      <c r="S171" s="18"/>
      <c r="T171" s="18"/>
      <c r="AE171" s="33"/>
    </row>
    <row r="172" spans="1:31" s="14" customFormat="1">
      <c r="A172" s="16"/>
      <c r="B172" s="16"/>
      <c r="C172" s="16"/>
      <c r="D172" s="16"/>
      <c r="P172" s="18"/>
      <c r="Q172" s="18"/>
      <c r="R172" s="18"/>
      <c r="S172" s="18"/>
      <c r="T172" s="18"/>
      <c r="AE172" s="33"/>
    </row>
    <row r="173" spans="1:31" s="14" customFormat="1">
      <c r="A173" s="16"/>
      <c r="B173" s="16"/>
      <c r="C173" s="16"/>
      <c r="D173" s="16"/>
      <c r="P173" s="18"/>
      <c r="Q173" s="18"/>
      <c r="R173" s="18"/>
      <c r="S173" s="18"/>
      <c r="T173" s="18"/>
      <c r="AE173" s="33"/>
    </row>
    <row r="174" spans="1:31" s="14" customFormat="1">
      <c r="A174" s="16"/>
      <c r="B174" s="16"/>
      <c r="C174" s="16"/>
      <c r="D174" s="16"/>
      <c r="P174" s="18"/>
      <c r="Q174" s="18"/>
      <c r="R174" s="18"/>
      <c r="S174" s="18"/>
      <c r="T174" s="18"/>
      <c r="AE174" s="33"/>
    </row>
    <row r="175" spans="1:31" s="14" customFormat="1">
      <c r="A175" s="16"/>
      <c r="B175" s="16"/>
      <c r="C175" s="16"/>
      <c r="D175" s="16"/>
      <c r="P175" s="18"/>
      <c r="Q175" s="18"/>
      <c r="R175" s="18"/>
      <c r="S175" s="18"/>
      <c r="T175" s="18"/>
      <c r="AE175" s="33"/>
    </row>
    <row r="176" spans="1:31" s="14" customFormat="1">
      <c r="A176" s="16"/>
      <c r="B176" s="16"/>
      <c r="C176" s="16"/>
      <c r="D176" s="16"/>
      <c r="P176" s="18"/>
      <c r="Q176" s="18"/>
      <c r="R176" s="18"/>
      <c r="S176" s="18"/>
      <c r="T176" s="18"/>
      <c r="AE176" s="33"/>
    </row>
    <row r="177" spans="1:31" s="14" customFormat="1">
      <c r="A177" s="16"/>
      <c r="B177" s="16"/>
      <c r="C177" s="16"/>
      <c r="D177" s="16"/>
      <c r="P177" s="18"/>
      <c r="Q177" s="18"/>
      <c r="R177" s="18"/>
      <c r="S177" s="18"/>
      <c r="T177" s="18"/>
      <c r="AE177" s="33"/>
    </row>
    <row r="178" spans="1:31" s="14" customFormat="1">
      <c r="A178" s="16"/>
      <c r="B178" s="16"/>
      <c r="C178" s="16"/>
      <c r="D178" s="16"/>
      <c r="P178" s="18"/>
      <c r="Q178" s="18"/>
      <c r="R178" s="18"/>
      <c r="S178" s="18"/>
      <c r="T178" s="18"/>
      <c r="AE178" s="33"/>
    </row>
    <row r="179" spans="1:31" s="14" customFormat="1">
      <c r="A179" s="16"/>
      <c r="B179" s="16"/>
      <c r="C179" s="16"/>
      <c r="D179" s="16"/>
      <c r="P179" s="18"/>
      <c r="Q179" s="18"/>
      <c r="R179" s="18"/>
      <c r="S179" s="18"/>
      <c r="T179" s="18"/>
      <c r="AE179" s="33"/>
    </row>
    <row r="180" spans="1:31" s="14" customFormat="1">
      <c r="A180" s="16"/>
      <c r="B180" s="16"/>
      <c r="C180" s="16"/>
      <c r="D180" s="16"/>
      <c r="P180" s="18"/>
      <c r="Q180" s="18"/>
      <c r="R180" s="18"/>
      <c r="S180" s="18"/>
      <c r="T180" s="18"/>
      <c r="AE180" s="33"/>
    </row>
    <row r="181" spans="1:31" s="14" customFormat="1">
      <c r="A181" s="16"/>
      <c r="B181" s="16"/>
      <c r="C181" s="16"/>
      <c r="D181" s="16"/>
      <c r="P181" s="18"/>
      <c r="Q181" s="18"/>
      <c r="R181" s="18"/>
      <c r="S181" s="18"/>
      <c r="T181" s="18"/>
      <c r="AE181" s="33"/>
    </row>
    <row r="182" spans="1:31" s="14" customFormat="1">
      <c r="A182" s="16"/>
      <c r="B182" s="16"/>
      <c r="C182" s="16"/>
      <c r="D182" s="16"/>
      <c r="P182" s="18"/>
      <c r="Q182" s="18"/>
      <c r="R182" s="18"/>
      <c r="S182" s="18"/>
      <c r="T182" s="18"/>
      <c r="AE182" s="33"/>
    </row>
    <row r="183" spans="1:31" s="14" customFormat="1">
      <c r="A183" s="16"/>
      <c r="B183" s="16"/>
      <c r="C183" s="16"/>
      <c r="D183" s="16"/>
      <c r="P183" s="18"/>
      <c r="Q183" s="18"/>
      <c r="R183" s="18"/>
      <c r="S183" s="18"/>
      <c r="T183" s="18"/>
      <c r="AE183" s="33"/>
    </row>
    <row r="184" spans="1:31" s="14" customFormat="1">
      <c r="A184" s="16"/>
      <c r="B184" s="16"/>
      <c r="C184" s="16"/>
      <c r="D184" s="16"/>
      <c r="P184" s="18"/>
      <c r="Q184" s="18"/>
      <c r="R184" s="18"/>
      <c r="S184" s="18"/>
      <c r="T184" s="18"/>
      <c r="AE184" s="33"/>
    </row>
    <row r="185" spans="1:31" s="14" customFormat="1">
      <c r="A185" s="16"/>
      <c r="B185" s="16"/>
      <c r="C185" s="16"/>
      <c r="D185" s="16"/>
      <c r="P185" s="18"/>
      <c r="Q185" s="18"/>
      <c r="R185" s="18"/>
      <c r="S185" s="18"/>
      <c r="T185" s="18"/>
      <c r="AE185" s="33"/>
    </row>
    <row r="186" spans="1:31" s="14" customFormat="1">
      <c r="A186" s="16"/>
      <c r="B186" s="16"/>
      <c r="C186" s="16"/>
      <c r="D186" s="16"/>
      <c r="P186" s="18"/>
      <c r="Q186" s="18"/>
      <c r="R186" s="18"/>
      <c r="S186" s="18"/>
      <c r="T186" s="18"/>
      <c r="AE186" s="33"/>
    </row>
    <row r="187" spans="1:31" s="14" customFormat="1">
      <c r="A187" s="16"/>
      <c r="B187" s="16"/>
      <c r="C187" s="16"/>
      <c r="D187" s="16"/>
      <c r="P187" s="18"/>
      <c r="Q187" s="18"/>
      <c r="R187" s="18"/>
      <c r="S187" s="18"/>
      <c r="T187" s="18"/>
      <c r="AE187" s="33"/>
    </row>
    <row r="188" spans="1:31" s="14" customFormat="1">
      <c r="A188" s="16"/>
      <c r="B188" s="16"/>
      <c r="C188" s="16"/>
      <c r="D188" s="16"/>
      <c r="P188" s="18"/>
      <c r="Q188" s="18"/>
      <c r="R188" s="18"/>
      <c r="S188" s="18"/>
      <c r="T188" s="18"/>
      <c r="AE188" s="33"/>
    </row>
    <row r="189" spans="1:31" s="14" customFormat="1">
      <c r="A189" s="16"/>
      <c r="B189" s="16"/>
      <c r="C189" s="16"/>
      <c r="D189" s="16"/>
      <c r="P189" s="18"/>
      <c r="Q189" s="18"/>
      <c r="R189" s="18"/>
      <c r="S189" s="18"/>
      <c r="T189" s="18"/>
      <c r="AE189" s="33"/>
    </row>
    <row r="190" spans="1:31" s="14" customFormat="1">
      <c r="A190" s="16"/>
      <c r="B190" s="16"/>
      <c r="C190" s="16"/>
      <c r="D190" s="16"/>
      <c r="P190" s="18"/>
      <c r="Q190" s="18"/>
      <c r="R190" s="18"/>
      <c r="S190" s="18"/>
      <c r="T190" s="18"/>
      <c r="AE190" s="33"/>
    </row>
    <row r="191" spans="1:31" s="14" customFormat="1">
      <c r="A191" s="16"/>
      <c r="B191" s="16"/>
      <c r="C191" s="16"/>
      <c r="D191" s="16"/>
      <c r="P191" s="18"/>
      <c r="Q191" s="18"/>
      <c r="R191" s="18"/>
      <c r="S191" s="18"/>
      <c r="T191" s="18"/>
      <c r="AE191" s="33"/>
    </row>
    <row r="192" spans="1:31" s="14" customFormat="1">
      <c r="A192" s="16"/>
      <c r="B192" s="16"/>
      <c r="C192" s="16"/>
      <c r="D192" s="16"/>
      <c r="P192" s="18"/>
      <c r="Q192" s="18"/>
      <c r="R192" s="18"/>
      <c r="S192" s="18"/>
      <c r="T192" s="18"/>
      <c r="AE192" s="33"/>
    </row>
    <row r="193" spans="1:31" s="14" customFormat="1">
      <c r="A193" s="16"/>
      <c r="B193" s="16"/>
      <c r="C193" s="16"/>
      <c r="D193" s="16"/>
      <c r="P193" s="18"/>
      <c r="Q193" s="18"/>
      <c r="R193" s="18"/>
      <c r="S193" s="18"/>
      <c r="T193" s="18"/>
      <c r="AE193" s="33"/>
    </row>
    <row r="194" spans="1:31" s="14" customFormat="1">
      <c r="A194" s="16"/>
      <c r="B194" s="16"/>
      <c r="C194" s="16"/>
      <c r="D194" s="16"/>
      <c r="P194" s="18"/>
      <c r="Q194" s="18"/>
      <c r="R194" s="18"/>
      <c r="S194" s="18"/>
      <c r="T194" s="18"/>
      <c r="AE194" s="33"/>
    </row>
    <row r="195" spans="1:31" s="14" customFormat="1">
      <c r="A195" s="16"/>
      <c r="B195" s="16"/>
      <c r="C195" s="16"/>
      <c r="D195" s="16"/>
      <c r="P195" s="18"/>
      <c r="Q195" s="18"/>
      <c r="R195" s="18"/>
      <c r="S195" s="18"/>
      <c r="T195" s="18"/>
      <c r="AE195" s="33"/>
    </row>
    <row r="196" spans="1:31" s="14" customFormat="1">
      <c r="A196" s="16"/>
      <c r="B196" s="16"/>
      <c r="C196" s="16"/>
      <c r="D196" s="16"/>
      <c r="P196" s="18"/>
      <c r="Q196" s="18"/>
      <c r="R196" s="18"/>
      <c r="S196" s="18"/>
      <c r="T196" s="18"/>
      <c r="AE196" s="33"/>
    </row>
    <row r="197" spans="1:31" s="14" customFormat="1">
      <c r="A197" s="16"/>
      <c r="B197" s="16"/>
      <c r="C197" s="16"/>
      <c r="D197" s="16"/>
      <c r="P197" s="18"/>
      <c r="Q197" s="18"/>
      <c r="R197" s="18"/>
      <c r="S197" s="18"/>
      <c r="T197" s="18"/>
      <c r="AE197" s="33"/>
    </row>
    <row r="198" spans="1:31" s="14" customFormat="1">
      <c r="A198" s="16"/>
      <c r="B198" s="16"/>
      <c r="C198" s="16"/>
      <c r="D198" s="16"/>
      <c r="P198" s="18"/>
      <c r="Q198" s="18"/>
      <c r="R198" s="18"/>
      <c r="S198" s="18"/>
      <c r="T198" s="18"/>
      <c r="AE198" s="33"/>
    </row>
    <row r="199" spans="1:31" s="14" customFormat="1">
      <c r="A199" s="16"/>
      <c r="B199" s="16"/>
      <c r="C199" s="16"/>
      <c r="D199" s="16"/>
      <c r="P199" s="18"/>
      <c r="Q199" s="18"/>
      <c r="R199" s="18"/>
      <c r="S199" s="18"/>
      <c r="T199" s="18"/>
      <c r="AE199" s="33"/>
    </row>
    <row r="200" spans="1:31" s="14" customFormat="1">
      <c r="A200" s="16"/>
      <c r="B200" s="16"/>
      <c r="C200" s="16"/>
      <c r="D200" s="16"/>
      <c r="P200" s="18"/>
      <c r="Q200" s="18"/>
      <c r="R200" s="18"/>
      <c r="S200" s="18"/>
      <c r="T200" s="18"/>
      <c r="AE200" s="33"/>
    </row>
    <row r="201" spans="1:31" s="14" customFormat="1">
      <c r="A201" s="16"/>
      <c r="B201" s="16"/>
      <c r="C201" s="16"/>
      <c r="D201" s="16"/>
      <c r="P201" s="18"/>
      <c r="Q201" s="18"/>
      <c r="R201" s="18"/>
      <c r="S201" s="18"/>
      <c r="T201" s="18"/>
      <c r="AE201" s="33"/>
    </row>
    <row r="202" spans="1:31" s="14" customFormat="1">
      <c r="A202" s="16"/>
      <c r="B202" s="16"/>
      <c r="C202" s="16"/>
      <c r="D202" s="16"/>
      <c r="P202" s="18"/>
      <c r="Q202" s="18"/>
      <c r="R202" s="18"/>
      <c r="S202" s="18"/>
      <c r="T202" s="18"/>
      <c r="AE202" s="33"/>
    </row>
    <row r="203" spans="1:31" s="14" customFormat="1">
      <c r="A203" s="16"/>
      <c r="B203" s="16"/>
      <c r="C203" s="16"/>
      <c r="D203" s="16"/>
      <c r="P203" s="18"/>
      <c r="Q203" s="18"/>
      <c r="R203" s="18"/>
      <c r="S203" s="18"/>
      <c r="T203" s="18"/>
      <c r="AE203" s="33"/>
    </row>
    <row r="204" spans="1:31" s="14" customFormat="1">
      <c r="A204" s="16"/>
      <c r="B204" s="16"/>
      <c r="C204" s="16"/>
      <c r="D204" s="16"/>
      <c r="P204" s="18"/>
      <c r="Q204" s="18"/>
      <c r="R204" s="18"/>
      <c r="S204" s="18"/>
      <c r="T204" s="18"/>
      <c r="AE204" s="33"/>
    </row>
    <row r="205" spans="1:31" s="14" customFormat="1">
      <c r="A205" s="16"/>
      <c r="B205" s="16"/>
      <c r="C205" s="16"/>
      <c r="D205" s="16"/>
      <c r="P205" s="18"/>
      <c r="Q205" s="18"/>
      <c r="R205" s="18"/>
      <c r="S205" s="18"/>
      <c r="T205" s="18"/>
      <c r="AE205" s="33"/>
    </row>
    <row r="206" spans="1:31" s="14" customFormat="1">
      <c r="A206" s="16"/>
      <c r="B206" s="16"/>
      <c r="C206" s="16"/>
      <c r="D206" s="16"/>
      <c r="P206" s="18"/>
      <c r="Q206" s="18"/>
      <c r="R206" s="18"/>
      <c r="S206" s="18"/>
      <c r="T206" s="18"/>
      <c r="AE206" s="33"/>
    </row>
    <row r="207" spans="1:31" s="14" customFormat="1">
      <c r="A207" s="16"/>
      <c r="B207" s="16"/>
      <c r="C207" s="16"/>
      <c r="D207" s="16"/>
      <c r="P207" s="18"/>
      <c r="Q207" s="18"/>
      <c r="R207" s="18"/>
      <c r="S207" s="18"/>
      <c r="T207" s="18"/>
      <c r="AE207" s="33"/>
    </row>
    <row r="208" spans="1:31" s="14" customFormat="1">
      <c r="A208" s="16"/>
      <c r="B208" s="16"/>
      <c r="C208" s="16"/>
      <c r="D208" s="16"/>
      <c r="P208" s="18"/>
      <c r="Q208" s="18"/>
      <c r="R208" s="18"/>
      <c r="S208" s="18"/>
      <c r="T208" s="18"/>
      <c r="AE208" s="33"/>
    </row>
    <row r="209" spans="1:31" s="14" customFormat="1">
      <c r="A209" s="16"/>
      <c r="B209" s="16"/>
      <c r="C209" s="16"/>
      <c r="D209" s="16"/>
      <c r="P209" s="18"/>
      <c r="Q209" s="18"/>
      <c r="R209" s="18"/>
      <c r="S209" s="18"/>
      <c r="T209" s="18"/>
      <c r="AE209" s="33"/>
    </row>
    <row r="210" spans="1:31" s="14" customFormat="1">
      <c r="A210" s="16"/>
      <c r="B210" s="16"/>
      <c r="C210" s="16"/>
      <c r="D210" s="16"/>
      <c r="P210" s="18"/>
      <c r="Q210" s="18"/>
      <c r="R210" s="18"/>
      <c r="S210" s="18"/>
      <c r="T210" s="18"/>
      <c r="AE210" s="33"/>
    </row>
    <row r="211" spans="1:31" s="14" customFormat="1">
      <c r="A211" s="16"/>
      <c r="B211" s="16"/>
      <c r="C211" s="16"/>
      <c r="D211" s="16"/>
      <c r="P211" s="18"/>
      <c r="Q211" s="18"/>
      <c r="R211" s="18"/>
      <c r="S211" s="18"/>
      <c r="T211" s="18"/>
      <c r="AE211" s="33"/>
    </row>
    <row r="212" spans="1:31" s="14" customFormat="1">
      <c r="A212" s="16"/>
      <c r="B212" s="16"/>
      <c r="C212" s="16"/>
      <c r="D212" s="16"/>
      <c r="P212" s="18"/>
      <c r="Q212" s="18"/>
      <c r="R212" s="18"/>
      <c r="S212" s="18"/>
      <c r="T212" s="18"/>
      <c r="AE212" s="33"/>
    </row>
    <row r="213" spans="1:31" s="14" customFormat="1">
      <c r="A213" s="16"/>
      <c r="B213" s="16"/>
      <c r="C213" s="16"/>
      <c r="D213" s="16"/>
      <c r="P213" s="18"/>
      <c r="Q213" s="18"/>
      <c r="R213" s="18"/>
      <c r="S213" s="18"/>
      <c r="T213" s="18"/>
      <c r="AE213" s="33"/>
    </row>
    <row r="214" spans="1:31" s="14" customFormat="1">
      <c r="A214" s="16"/>
      <c r="B214" s="16"/>
      <c r="C214" s="16"/>
      <c r="D214" s="16"/>
      <c r="P214" s="18"/>
      <c r="Q214" s="18"/>
      <c r="R214" s="18"/>
      <c r="S214" s="18"/>
      <c r="T214" s="18"/>
      <c r="AE214" s="33"/>
    </row>
    <row r="215" spans="1:31" s="14" customFormat="1">
      <c r="A215" s="16"/>
      <c r="B215" s="16"/>
      <c r="C215" s="16"/>
      <c r="D215" s="16"/>
      <c r="P215" s="18"/>
      <c r="Q215" s="18"/>
      <c r="R215" s="18"/>
      <c r="S215" s="18"/>
      <c r="T215" s="18"/>
      <c r="AE215" s="33"/>
    </row>
    <row r="216" spans="1:31" s="14" customFormat="1">
      <c r="A216" s="16"/>
      <c r="B216" s="16"/>
      <c r="C216" s="16"/>
      <c r="D216" s="16"/>
      <c r="P216" s="18"/>
      <c r="Q216" s="18"/>
      <c r="R216" s="18"/>
      <c r="S216" s="18"/>
      <c r="T216" s="18"/>
      <c r="AE216" s="33"/>
    </row>
    <row r="217" spans="1:31" s="14" customFormat="1">
      <c r="A217" s="16"/>
      <c r="B217" s="16"/>
      <c r="C217" s="16"/>
      <c r="D217" s="16"/>
      <c r="P217" s="18"/>
      <c r="Q217" s="18"/>
      <c r="R217" s="18"/>
      <c r="S217" s="18"/>
      <c r="T217" s="18"/>
      <c r="AE217" s="33"/>
    </row>
    <row r="218" spans="1:31" s="14" customFormat="1">
      <c r="A218" s="16"/>
      <c r="B218" s="16"/>
      <c r="C218" s="16"/>
      <c r="D218" s="16"/>
      <c r="P218" s="18"/>
      <c r="Q218" s="18"/>
      <c r="R218" s="18"/>
      <c r="S218" s="18"/>
      <c r="T218" s="18"/>
      <c r="AE218" s="33"/>
    </row>
    <row r="219" spans="1:31" s="14" customFormat="1">
      <c r="A219" s="16"/>
      <c r="B219" s="16"/>
      <c r="C219" s="16"/>
      <c r="D219" s="16"/>
      <c r="P219" s="18"/>
      <c r="Q219" s="18"/>
      <c r="R219" s="18"/>
      <c r="S219" s="18"/>
      <c r="T219" s="18"/>
      <c r="AE219" s="33"/>
    </row>
    <row r="220" spans="1:31" s="14" customFormat="1">
      <c r="A220" s="16"/>
      <c r="B220" s="16"/>
      <c r="C220" s="16"/>
      <c r="D220" s="16"/>
      <c r="P220" s="18"/>
      <c r="Q220" s="18"/>
      <c r="R220" s="18"/>
      <c r="S220" s="18"/>
      <c r="T220" s="18"/>
      <c r="AE220" s="33"/>
    </row>
    <row r="221" spans="1:31" s="14" customFormat="1">
      <c r="A221" s="16"/>
      <c r="B221" s="16"/>
      <c r="C221" s="16"/>
      <c r="D221" s="16"/>
      <c r="P221" s="18"/>
      <c r="Q221" s="18"/>
      <c r="R221" s="18"/>
      <c r="S221" s="18"/>
      <c r="T221" s="18"/>
      <c r="AE221" s="33"/>
    </row>
    <row r="222" spans="1:31" s="14" customFormat="1">
      <c r="A222" s="16"/>
      <c r="B222" s="16"/>
      <c r="C222" s="16"/>
      <c r="D222" s="16"/>
      <c r="P222" s="18"/>
      <c r="Q222" s="18"/>
      <c r="R222" s="18"/>
      <c r="S222" s="18"/>
      <c r="T222" s="18"/>
      <c r="AE222" s="33"/>
    </row>
    <row r="223" spans="1:31" s="14" customFormat="1">
      <c r="A223" s="16"/>
      <c r="B223" s="16"/>
      <c r="C223" s="16"/>
      <c r="D223" s="16"/>
      <c r="P223" s="18"/>
      <c r="Q223" s="18"/>
      <c r="R223" s="18"/>
      <c r="S223" s="18"/>
      <c r="T223" s="18"/>
      <c r="AE223" s="33"/>
    </row>
    <row r="224" spans="1:31" s="14" customFormat="1">
      <c r="A224" s="16"/>
      <c r="B224" s="16"/>
      <c r="C224" s="16"/>
      <c r="D224" s="16"/>
      <c r="P224" s="18"/>
      <c r="Q224" s="18"/>
      <c r="R224" s="18"/>
      <c r="S224" s="18"/>
      <c r="T224" s="18"/>
      <c r="AE224" s="33"/>
    </row>
    <row r="225" spans="1:31" s="14" customFormat="1">
      <c r="A225" s="16"/>
      <c r="B225" s="16"/>
      <c r="C225" s="16"/>
      <c r="D225" s="16"/>
      <c r="P225" s="18"/>
      <c r="Q225" s="18"/>
      <c r="R225" s="18"/>
      <c r="S225" s="18"/>
      <c r="T225" s="18"/>
      <c r="AE225" s="33"/>
    </row>
    <row r="226" spans="1:31" s="14" customFormat="1">
      <c r="A226" s="16"/>
      <c r="B226" s="16"/>
      <c r="C226" s="16"/>
      <c r="D226" s="16"/>
      <c r="P226" s="18"/>
      <c r="Q226" s="18"/>
      <c r="R226" s="18"/>
      <c r="S226" s="18"/>
      <c r="T226" s="18"/>
      <c r="AE226" s="33"/>
    </row>
    <row r="227" spans="1:31" s="14" customFormat="1">
      <c r="A227" s="16"/>
      <c r="B227" s="16"/>
      <c r="C227" s="16"/>
      <c r="D227" s="16"/>
      <c r="P227" s="18"/>
      <c r="Q227" s="18"/>
      <c r="R227" s="18"/>
      <c r="S227" s="18"/>
      <c r="T227" s="18"/>
      <c r="AE227" s="33"/>
    </row>
    <row r="228" spans="1:31" s="14" customFormat="1">
      <c r="A228" s="16"/>
      <c r="B228" s="16"/>
      <c r="C228" s="16"/>
      <c r="D228" s="16"/>
      <c r="P228" s="18"/>
      <c r="Q228" s="18"/>
      <c r="R228" s="18"/>
      <c r="S228" s="18"/>
      <c r="T228" s="18"/>
      <c r="AE228" s="33"/>
    </row>
    <row r="229" spans="1:31" s="14" customFormat="1">
      <c r="A229" s="16"/>
      <c r="B229" s="16"/>
      <c r="C229" s="16"/>
      <c r="D229" s="16"/>
      <c r="P229" s="18"/>
      <c r="Q229" s="18"/>
      <c r="R229" s="18"/>
      <c r="S229" s="18"/>
      <c r="T229" s="18"/>
      <c r="AE229" s="33"/>
    </row>
    <row r="230" spans="1:31" s="14" customFormat="1">
      <c r="A230" s="16"/>
      <c r="B230" s="16"/>
      <c r="C230" s="16"/>
      <c r="D230" s="16"/>
      <c r="P230" s="18"/>
      <c r="Q230" s="18"/>
      <c r="R230" s="18"/>
      <c r="S230" s="18"/>
      <c r="T230" s="18"/>
      <c r="AE230" s="33"/>
    </row>
    <row r="231" spans="1:31" s="14" customFormat="1">
      <c r="A231" s="16"/>
      <c r="B231" s="16"/>
      <c r="C231" s="16"/>
      <c r="D231" s="16"/>
      <c r="P231" s="18"/>
      <c r="Q231" s="18"/>
      <c r="R231" s="18"/>
      <c r="S231" s="18"/>
      <c r="T231" s="18"/>
      <c r="AE231" s="33"/>
    </row>
    <row r="232" spans="1:31" s="14" customFormat="1">
      <c r="A232" s="16"/>
      <c r="B232" s="16"/>
      <c r="C232" s="16"/>
      <c r="D232" s="16"/>
      <c r="P232" s="18"/>
      <c r="Q232" s="18"/>
      <c r="R232" s="18"/>
      <c r="S232" s="18"/>
      <c r="T232" s="18"/>
      <c r="AE232" s="33"/>
    </row>
    <row r="233" spans="1:31" s="14" customFormat="1">
      <c r="A233" s="16"/>
      <c r="B233" s="16"/>
      <c r="C233" s="16"/>
      <c r="D233" s="16"/>
      <c r="P233" s="18"/>
      <c r="Q233" s="18"/>
      <c r="R233" s="18"/>
      <c r="S233" s="18"/>
      <c r="T233" s="18"/>
      <c r="AE233" s="33"/>
    </row>
    <row r="234" spans="1:31" s="14" customFormat="1">
      <c r="A234" s="16"/>
      <c r="B234" s="16"/>
      <c r="C234" s="16"/>
      <c r="D234" s="16"/>
      <c r="P234" s="18"/>
      <c r="Q234" s="18"/>
      <c r="R234" s="18"/>
      <c r="S234" s="18"/>
      <c r="T234" s="18"/>
      <c r="AE234" s="33"/>
    </row>
    <row r="235" spans="1:31" s="14" customFormat="1">
      <c r="A235" s="16"/>
      <c r="B235" s="16"/>
      <c r="C235" s="16"/>
      <c r="D235" s="16"/>
      <c r="P235" s="18"/>
      <c r="Q235" s="18"/>
      <c r="R235" s="18"/>
      <c r="S235" s="18"/>
      <c r="T235" s="18"/>
      <c r="AE235" s="33"/>
    </row>
    <row r="236" spans="1:31" s="14" customFormat="1">
      <c r="A236" s="16"/>
      <c r="B236" s="16"/>
      <c r="C236" s="16"/>
      <c r="D236" s="16"/>
      <c r="P236" s="18"/>
      <c r="Q236" s="18"/>
      <c r="R236" s="18"/>
      <c r="S236" s="18"/>
      <c r="T236" s="18"/>
      <c r="AE236" s="33"/>
    </row>
    <row r="237" spans="1:31" s="14" customFormat="1">
      <c r="A237" s="16"/>
      <c r="B237" s="16"/>
      <c r="C237" s="16"/>
      <c r="D237" s="16"/>
      <c r="P237" s="18"/>
      <c r="Q237" s="18"/>
      <c r="R237" s="18"/>
      <c r="S237" s="18"/>
      <c r="T237" s="18"/>
      <c r="AE237" s="33"/>
    </row>
    <row r="238" spans="1:31" s="14" customFormat="1">
      <c r="A238" s="16"/>
      <c r="B238" s="16"/>
      <c r="C238" s="16"/>
      <c r="D238" s="16"/>
      <c r="P238" s="18"/>
      <c r="Q238" s="18"/>
      <c r="R238" s="18"/>
      <c r="S238" s="18"/>
      <c r="T238" s="18"/>
      <c r="AE238" s="33"/>
    </row>
    <row r="239" spans="1:31" s="14" customFormat="1">
      <c r="A239" s="16"/>
      <c r="B239" s="16"/>
      <c r="C239" s="16"/>
      <c r="D239" s="16"/>
      <c r="P239" s="18"/>
      <c r="Q239" s="18"/>
      <c r="R239" s="18"/>
      <c r="S239" s="18"/>
      <c r="T239" s="18"/>
      <c r="AE239" s="33"/>
    </row>
    <row r="240" spans="1:31" s="14" customFormat="1">
      <c r="A240" s="16"/>
      <c r="B240" s="16"/>
      <c r="C240" s="16"/>
      <c r="D240" s="16"/>
      <c r="P240" s="18"/>
      <c r="Q240" s="18"/>
      <c r="R240" s="18"/>
      <c r="S240" s="18"/>
      <c r="T240" s="18"/>
      <c r="AE240" s="33"/>
    </row>
    <row r="241" spans="1:31" s="14" customFormat="1">
      <c r="A241" s="16"/>
      <c r="B241" s="16"/>
      <c r="C241" s="16"/>
      <c r="D241" s="16"/>
      <c r="P241" s="18"/>
      <c r="Q241" s="18"/>
      <c r="R241" s="18"/>
      <c r="S241" s="18"/>
      <c r="T241" s="18"/>
      <c r="AE241" s="33"/>
    </row>
    <row r="242" spans="1:31" s="14" customFormat="1">
      <c r="A242" s="16"/>
      <c r="B242" s="16"/>
      <c r="C242" s="16"/>
      <c r="D242" s="16"/>
      <c r="P242" s="18"/>
      <c r="Q242" s="18"/>
      <c r="R242" s="18"/>
      <c r="S242" s="18"/>
      <c r="T242" s="18"/>
      <c r="AE242" s="33"/>
    </row>
    <row r="243" spans="1:31" s="14" customFormat="1">
      <c r="A243" s="16"/>
      <c r="B243" s="16"/>
      <c r="C243" s="16"/>
      <c r="D243" s="16"/>
      <c r="P243" s="18"/>
      <c r="Q243" s="18"/>
      <c r="R243" s="18"/>
      <c r="S243" s="18"/>
      <c r="T243" s="18"/>
      <c r="AE243" s="33"/>
    </row>
    <row r="244" spans="1:31" s="14" customFormat="1">
      <c r="A244" s="16"/>
      <c r="B244" s="16"/>
      <c r="C244" s="16"/>
      <c r="D244" s="16"/>
      <c r="P244" s="18"/>
      <c r="Q244" s="18"/>
      <c r="R244" s="18"/>
      <c r="S244" s="18"/>
      <c r="T244" s="18"/>
      <c r="AE244" s="33"/>
    </row>
    <row r="245" spans="1:31" s="14" customFormat="1">
      <c r="A245" s="16"/>
      <c r="B245" s="16"/>
      <c r="C245" s="16"/>
      <c r="D245" s="16"/>
      <c r="P245" s="18"/>
      <c r="Q245" s="18"/>
      <c r="R245" s="18"/>
      <c r="S245" s="18"/>
      <c r="T245" s="18"/>
      <c r="AE245" s="33"/>
    </row>
    <row r="246" spans="1:31" s="14" customFormat="1">
      <c r="A246" s="16"/>
      <c r="B246" s="16"/>
      <c r="C246" s="16"/>
      <c r="D246" s="16"/>
      <c r="P246" s="18"/>
      <c r="Q246" s="18"/>
      <c r="R246" s="18"/>
      <c r="S246" s="18"/>
      <c r="T246" s="18"/>
      <c r="AE246" s="33"/>
    </row>
    <row r="247" spans="1:31" s="14" customFormat="1">
      <c r="A247" s="16"/>
      <c r="B247" s="16"/>
      <c r="C247" s="16"/>
      <c r="D247" s="16"/>
      <c r="P247" s="18"/>
      <c r="Q247" s="18"/>
      <c r="R247" s="18"/>
      <c r="S247" s="18"/>
      <c r="T247" s="18"/>
      <c r="AE247" s="33"/>
    </row>
    <row r="248" spans="1:31" s="14" customFormat="1">
      <c r="A248" s="16"/>
      <c r="B248" s="16"/>
      <c r="C248" s="16"/>
      <c r="D248" s="16"/>
      <c r="P248" s="18"/>
      <c r="Q248" s="18"/>
      <c r="R248" s="18"/>
      <c r="S248" s="18"/>
      <c r="T248" s="18"/>
      <c r="AE248" s="33"/>
    </row>
    <row r="249" spans="1:31" s="14" customFormat="1">
      <c r="A249" s="16"/>
      <c r="B249" s="16"/>
      <c r="C249" s="16"/>
      <c r="D249" s="16"/>
      <c r="P249" s="18"/>
      <c r="Q249" s="18"/>
      <c r="R249" s="18"/>
      <c r="S249" s="18"/>
      <c r="T249" s="18"/>
      <c r="AE249" s="33"/>
    </row>
    <row r="250" spans="1:31" s="14" customFormat="1">
      <c r="A250" s="16"/>
      <c r="B250" s="16"/>
      <c r="C250" s="16"/>
      <c r="D250" s="16"/>
      <c r="P250" s="18"/>
      <c r="Q250" s="18"/>
      <c r="R250" s="18"/>
      <c r="S250" s="18"/>
      <c r="T250" s="18"/>
      <c r="AE250" s="33"/>
    </row>
    <row r="251" spans="1:31" s="14" customFormat="1">
      <c r="A251" s="16"/>
      <c r="B251" s="16"/>
      <c r="C251" s="16"/>
      <c r="D251" s="16"/>
      <c r="P251" s="18"/>
      <c r="Q251" s="18"/>
      <c r="R251" s="18"/>
      <c r="S251" s="18"/>
      <c r="T251" s="18"/>
      <c r="AE251" s="33"/>
    </row>
    <row r="252" spans="1:31" s="14" customFormat="1">
      <c r="A252" s="16"/>
      <c r="B252" s="16"/>
      <c r="C252" s="16"/>
      <c r="D252" s="16"/>
      <c r="P252" s="18"/>
      <c r="Q252" s="18"/>
      <c r="R252" s="18"/>
      <c r="S252" s="18"/>
      <c r="T252" s="18"/>
      <c r="AE252" s="33"/>
    </row>
    <row r="253" spans="1:31" s="14" customFormat="1">
      <c r="A253" s="16"/>
      <c r="B253" s="16"/>
      <c r="C253" s="16"/>
      <c r="D253" s="16"/>
      <c r="P253" s="18"/>
      <c r="Q253" s="18"/>
      <c r="R253" s="18"/>
      <c r="S253" s="18"/>
      <c r="T253" s="18"/>
      <c r="AE253" s="33"/>
    </row>
    <row r="254" spans="1:31" s="14" customFormat="1">
      <c r="A254" s="16"/>
      <c r="B254" s="16"/>
      <c r="C254" s="16"/>
      <c r="D254" s="16"/>
      <c r="P254" s="18"/>
      <c r="Q254" s="18"/>
      <c r="R254" s="18"/>
      <c r="S254" s="18"/>
      <c r="T254" s="18"/>
      <c r="AE254" s="33"/>
    </row>
    <row r="255" spans="1:31" s="14" customFormat="1">
      <c r="A255" s="16"/>
      <c r="B255" s="16"/>
      <c r="C255" s="16"/>
      <c r="D255" s="16"/>
      <c r="P255" s="18"/>
      <c r="Q255" s="18"/>
      <c r="R255" s="18"/>
      <c r="S255" s="18"/>
      <c r="T255" s="18"/>
      <c r="AE255" s="33"/>
    </row>
    <row r="256" spans="1:31" s="14" customFormat="1">
      <c r="A256" s="16"/>
      <c r="B256" s="16"/>
      <c r="C256" s="16"/>
      <c r="D256" s="16"/>
      <c r="P256" s="18"/>
      <c r="Q256" s="18"/>
      <c r="R256" s="18"/>
      <c r="S256" s="18"/>
      <c r="T256" s="18"/>
      <c r="AE256" s="33"/>
    </row>
    <row r="257" spans="1:31" s="14" customFormat="1">
      <c r="A257" s="16"/>
      <c r="B257" s="16"/>
      <c r="C257" s="16"/>
      <c r="D257" s="16"/>
      <c r="P257" s="18"/>
      <c r="Q257" s="18"/>
      <c r="R257" s="18"/>
      <c r="S257" s="18"/>
      <c r="T257" s="18"/>
      <c r="AE257" s="33"/>
    </row>
    <row r="258" spans="1:31" s="14" customFormat="1">
      <c r="A258" s="16"/>
      <c r="B258" s="16"/>
      <c r="C258" s="16"/>
      <c r="D258" s="16"/>
      <c r="P258" s="18"/>
      <c r="Q258" s="18"/>
      <c r="R258" s="18"/>
      <c r="S258" s="18"/>
      <c r="T258" s="18"/>
      <c r="AE258" s="33"/>
    </row>
    <row r="259" spans="1:31" s="14" customFormat="1">
      <c r="A259" s="16"/>
      <c r="B259" s="16"/>
      <c r="C259" s="16"/>
      <c r="D259" s="16"/>
      <c r="P259" s="18"/>
      <c r="Q259" s="18"/>
      <c r="R259" s="18"/>
      <c r="S259" s="18"/>
      <c r="T259" s="18"/>
      <c r="AE259" s="33"/>
    </row>
    <row r="260" spans="1:31" s="14" customFormat="1">
      <c r="A260" s="16"/>
      <c r="B260" s="16"/>
      <c r="C260" s="16"/>
      <c r="D260" s="16"/>
      <c r="P260" s="18"/>
      <c r="Q260" s="18"/>
      <c r="R260" s="18"/>
      <c r="S260" s="18"/>
      <c r="T260" s="18"/>
      <c r="AE260" s="33"/>
    </row>
    <row r="261" spans="1:31" s="14" customFormat="1">
      <c r="A261" s="16"/>
      <c r="B261" s="16"/>
      <c r="C261" s="16"/>
      <c r="D261" s="16"/>
      <c r="P261" s="18"/>
      <c r="Q261" s="18"/>
      <c r="R261" s="18"/>
      <c r="S261" s="18"/>
      <c r="T261" s="18"/>
      <c r="AE261" s="33"/>
    </row>
    <row r="262" spans="1:31" s="14" customFormat="1">
      <c r="A262" s="16"/>
      <c r="B262" s="16"/>
      <c r="C262" s="16"/>
      <c r="D262" s="16"/>
      <c r="P262" s="18"/>
      <c r="Q262" s="18"/>
      <c r="R262" s="18"/>
      <c r="S262" s="18"/>
      <c r="T262" s="18"/>
      <c r="AE262" s="33"/>
    </row>
    <row r="263" spans="1:31" s="14" customFormat="1">
      <c r="A263" s="16"/>
      <c r="B263" s="16"/>
      <c r="C263" s="16"/>
      <c r="D263" s="16"/>
      <c r="P263" s="18"/>
      <c r="Q263" s="18"/>
      <c r="R263" s="18"/>
      <c r="S263" s="18"/>
      <c r="T263" s="18"/>
      <c r="AE263" s="33"/>
    </row>
    <row r="264" spans="1:31" s="14" customFormat="1">
      <c r="A264" s="16"/>
      <c r="B264" s="16"/>
      <c r="C264" s="16"/>
      <c r="D264" s="16"/>
      <c r="P264" s="18"/>
      <c r="Q264" s="18"/>
      <c r="R264" s="18"/>
      <c r="S264" s="18"/>
      <c r="T264" s="18"/>
      <c r="AE264" s="33"/>
    </row>
    <row r="265" spans="1:31" s="14" customFormat="1">
      <c r="A265" s="16"/>
      <c r="B265" s="16"/>
      <c r="C265" s="16"/>
      <c r="D265" s="16"/>
      <c r="P265" s="18"/>
      <c r="Q265" s="18"/>
      <c r="R265" s="18"/>
      <c r="S265" s="18"/>
      <c r="T265" s="18"/>
      <c r="AE265" s="33"/>
    </row>
    <row r="266" spans="1:31" s="14" customFormat="1">
      <c r="A266" s="16"/>
      <c r="B266" s="16"/>
      <c r="C266" s="16"/>
      <c r="D266" s="16"/>
      <c r="P266" s="18"/>
      <c r="Q266" s="18"/>
      <c r="R266" s="18"/>
      <c r="S266" s="18"/>
      <c r="T266" s="18"/>
      <c r="AE266" s="33"/>
    </row>
    <row r="267" spans="1:31" s="14" customFormat="1">
      <c r="A267" s="16"/>
      <c r="B267" s="16"/>
      <c r="C267" s="16"/>
      <c r="D267" s="16"/>
      <c r="P267" s="18"/>
      <c r="Q267" s="18"/>
      <c r="R267" s="18"/>
      <c r="S267" s="18"/>
      <c r="T267" s="18"/>
      <c r="AE267" s="33"/>
    </row>
    <row r="268" spans="1:31" s="14" customFormat="1">
      <c r="A268" s="16"/>
      <c r="B268" s="16"/>
      <c r="C268" s="16"/>
      <c r="D268" s="16"/>
      <c r="P268" s="18"/>
      <c r="Q268" s="18"/>
      <c r="R268" s="18"/>
      <c r="S268" s="18"/>
      <c r="T268" s="18"/>
      <c r="AE268" s="33"/>
    </row>
    <row r="269" spans="1:31" s="14" customFormat="1">
      <c r="A269" s="16"/>
      <c r="B269" s="16"/>
      <c r="C269" s="16"/>
      <c r="D269" s="16"/>
      <c r="P269" s="18"/>
      <c r="Q269" s="18"/>
      <c r="R269" s="18"/>
      <c r="S269" s="18"/>
      <c r="T269" s="18"/>
      <c r="AE269" s="33"/>
    </row>
    <row r="270" spans="1:31" s="14" customFormat="1">
      <c r="A270" s="16"/>
      <c r="B270" s="16"/>
      <c r="C270" s="16"/>
      <c r="D270" s="16"/>
      <c r="P270" s="18"/>
      <c r="Q270" s="18"/>
      <c r="R270" s="18"/>
      <c r="S270" s="18"/>
      <c r="T270" s="18"/>
      <c r="AE270" s="33"/>
    </row>
    <row r="271" spans="1:31" s="14" customFormat="1">
      <c r="A271" s="16"/>
      <c r="B271" s="16"/>
      <c r="C271" s="16"/>
      <c r="D271" s="16"/>
      <c r="P271" s="18"/>
      <c r="Q271" s="18"/>
      <c r="R271" s="18"/>
      <c r="S271" s="18"/>
      <c r="T271" s="18"/>
      <c r="AE271" s="33"/>
    </row>
    <row r="272" spans="1:31" s="14" customFormat="1">
      <c r="A272" s="16"/>
      <c r="B272" s="16"/>
      <c r="C272" s="16"/>
      <c r="D272" s="16"/>
      <c r="P272" s="18"/>
      <c r="Q272" s="18"/>
      <c r="R272" s="18"/>
      <c r="S272" s="18"/>
      <c r="T272" s="18"/>
      <c r="AE272" s="33"/>
    </row>
    <row r="273" spans="1:31" s="14" customFormat="1">
      <c r="A273" s="16"/>
      <c r="B273" s="16"/>
      <c r="C273" s="16"/>
      <c r="D273" s="16"/>
      <c r="P273" s="18"/>
      <c r="Q273" s="18"/>
      <c r="R273" s="18"/>
      <c r="S273" s="18"/>
      <c r="T273" s="18"/>
      <c r="AE273" s="33"/>
    </row>
    <row r="274" spans="1:31" s="14" customFormat="1">
      <c r="A274" s="16"/>
      <c r="B274" s="16"/>
      <c r="C274" s="16"/>
      <c r="D274" s="16"/>
      <c r="P274" s="18"/>
      <c r="Q274" s="18"/>
      <c r="R274" s="18"/>
      <c r="S274" s="18"/>
      <c r="T274" s="18"/>
      <c r="AE274" s="33"/>
    </row>
    <row r="275" spans="1:31" s="14" customFormat="1">
      <c r="A275" s="16"/>
      <c r="B275" s="16"/>
      <c r="C275" s="16"/>
      <c r="D275" s="16"/>
      <c r="P275" s="18"/>
      <c r="Q275" s="18"/>
      <c r="R275" s="18"/>
      <c r="S275" s="18"/>
      <c r="T275" s="18"/>
      <c r="AE275" s="33"/>
    </row>
    <row r="276" spans="1:31" s="14" customFormat="1">
      <c r="A276" s="16"/>
      <c r="B276" s="16"/>
      <c r="C276" s="16"/>
      <c r="D276" s="16"/>
      <c r="P276" s="18"/>
      <c r="Q276" s="18"/>
      <c r="R276" s="18"/>
      <c r="S276" s="18"/>
      <c r="T276" s="18"/>
      <c r="AE276" s="33"/>
    </row>
    <row r="277" spans="1:31" s="14" customFormat="1">
      <c r="A277" s="16"/>
      <c r="B277" s="16"/>
      <c r="C277" s="16"/>
      <c r="D277" s="16"/>
      <c r="P277" s="18"/>
      <c r="Q277" s="18"/>
      <c r="R277" s="18"/>
      <c r="S277" s="18"/>
      <c r="T277" s="18"/>
      <c r="AE277" s="33"/>
    </row>
    <row r="278" spans="1:31" s="14" customFormat="1">
      <c r="A278" s="16"/>
      <c r="B278" s="16"/>
      <c r="C278" s="16"/>
      <c r="D278" s="16"/>
      <c r="P278" s="18"/>
      <c r="Q278" s="18"/>
      <c r="R278" s="18"/>
      <c r="S278" s="18"/>
      <c r="T278" s="18"/>
      <c r="AE278" s="33"/>
    </row>
    <row r="279" spans="1:31" s="14" customFormat="1">
      <c r="A279" s="16"/>
      <c r="B279" s="16"/>
      <c r="C279" s="16"/>
      <c r="D279" s="16"/>
      <c r="P279" s="18"/>
      <c r="Q279" s="18"/>
      <c r="R279" s="18"/>
      <c r="S279" s="18"/>
      <c r="T279" s="18"/>
      <c r="AE279" s="33"/>
    </row>
    <row r="280" spans="1:31" s="14" customFormat="1">
      <c r="A280" s="16"/>
      <c r="B280" s="16"/>
      <c r="C280" s="16"/>
      <c r="D280" s="16"/>
      <c r="P280" s="18"/>
      <c r="Q280" s="18"/>
      <c r="R280" s="18"/>
      <c r="S280" s="18"/>
      <c r="T280" s="18"/>
      <c r="AE280" s="33"/>
    </row>
    <row r="281" spans="1:31" s="14" customFormat="1">
      <c r="A281" s="16"/>
      <c r="B281" s="16"/>
      <c r="C281" s="16"/>
      <c r="D281" s="16"/>
      <c r="P281" s="18"/>
      <c r="Q281" s="18"/>
      <c r="R281" s="18"/>
      <c r="S281" s="18"/>
      <c r="T281" s="18"/>
      <c r="AE281" s="33"/>
    </row>
    <row r="282" spans="1:31" s="14" customFormat="1">
      <c r="A282" s="16"/>
      <c r="B282" s="16"/>
      <c r="C282" s="16"/>
      <c r="D282" s="16"/>
      <c r="P282" s="18"/>
      <c r="Q282" s="18"/>
      <c r="R282" s="18"/>
      <c r="S282" s="18"/>
      <c r="T282" s="18"/>
      <c r="AE282" s="33"/>
    </row>
    <row r="283" spans="1:31" s="14" customFormat="1">
      <c r="A283" s="16"/>
      <c r="B283" s="16"/>
      <c r="C283" s="16"/>
      <c r="D283" s="16"/>
      <c r="P283" s="18"/>
      <c r="Q283" s="18"/>
      <c r="R283" s="18"/>
      <c r="S283" s="18"/>
      <c r="T283" s="18"/>
      <c r="AE283" s="33"/>
    </row>
    <row r="284" spans="1:31" s="14" customFormat="1">
      <c r="A284" s="16"/>
      <c r="B284" s="16"/>
      <c r="C284" s="16"/>
      <c r="D284" s="16"/>
      <c r="P284" s="18"/>
      <c r="Q284" s="18"/>
      <c r="R284" s="18"/>
      <c r="S284" s="18"/>
      <c r="T284" s="18"/>
      <c r="AE284" s="33"/>
    </row>
    <row r="285" spans="1:31" s="14" customFormat="1">
      <c r="A285" s="16"/>
      <c r="B285" s="16"/>
      <c r="C285" s="16"/>
      <c r="D285" s="16"/>
      <c r="P285" s="18"/>
      <c r="Q285" s="18"/>
      <c r="R285" s="18"/>
      <c r="S285" s="18"/>
      <c r="T285" s="18"/>
      <c r="AE285" s="33"/>
    </row>
    <row r="286" spans="1:31" s="14" customFormat="1">
      <c r="A286" s="16"/>
      <c r="B286" s="16"/>
      <c r="C286" s="16"/>
      <c r="D286" s="16"/>
      <c r="P286" s="18"/>
      <c r="Q286" s="18"/>
      <c r="R286" s="18"/>
      <c r="S286" s="18"/>
      <c r="T286" s="18"/>
      <c r="AE286" s="33"/>
    </row>
    <row r="287" spans="1:31" s="14" customFormat="1">
      <c r="A287" s="16"/>
      <c r="B287" s="16"/>
      <c r="C287" s="16"/>
      <c r="D287" s="16"/>
      <c r="P287" s="18"/>
      <c r="Q287" s="18"/>
      <c r="R287" s="18"/>
      <c r="S287" s="18"/>
      <c r="T287" s="18"/>
      <c r="AE287" s="33"/>
    </row>
    <row r="288" spans="1:31" s="14" customFormat="1">
      <c r="A288" s="16"/>
      <c r="B288" s="16"/>
      <c r="C288" s="16"/>
      <c r="D288" s="16"/>
      <c r="P288" s="18"/>
      <c r="Q288" s="18"/>
      <c r="R288" s="18"/>
      <c r="S288" s="18"/>
      <c r="T288" s="18"/>
      <c r="AE288" s="33"/>
    </row>
    <row r="289" spans="1:31" s="14" customFormat="1">
      <c r="A289" s="16"/>
      <c r="B289" s="16"/>
      <c r="C289" s="16"/>
      <c r="D289" s="16"/>
      <c r="P289" s="18"/>
      <c r="Q289" s="18"/>
      <c r="R289" s="18"/>
      <c r="S289" s="18"/>
      <c r="T289" s="18"/>
      <c r="AE289" s="33"/>
    </row>
    <row r="290" spans="1:31" s="14" customFormat="1">
      <c r="A290" s="16"/>
      <c r="B290" s="16"/>
      <c r="C290" s="16"/>
      <c r="D290" s="16"/>
      <c r="P290" s="18"/>
      <c r="Q290" s="18"/>
      <c r="R290" s="18"/>
      <c r="S290" s="18"/>
      <c r="T290" s="18"/>
      <c r="AE290" s="33"/>
    </row>
    <row r="291" spans="1:31" s="14" customFormat="1">
      <c r="A291" s="16"/>
      <c r="B291" s="16"/>
      <c r="C291" s="16"/>
      <c r="D291" s="16"/>
      <c r="P291" s="18"/>
      <c r="Q291" s="18"/>
      <c r="R291" s="18"/>
      <c r="S291" s="18"/>
      <c r="T291" s="18"/>
      <c r="AE291" s="33"/>
    </row>
    <row r="292" spans="1:31" s="14" customFormat="1">
      <c r="A292" s="16"/>
      <c r="B292" s="16"/>
      <c r="C292" s="16"/>
      <c r="D292" s="16"/>
      <c r="P292" s="18"/>
      <c r="Q292" s="18"/>
      <c r="R292" s="18"/>
      <c r="S292" s="18"/>
      <c r="T292" s="18"/>
      <c r="AE292" s="33"/>
    </row>
    <row r="293" spans="1:31" s="14" customFormat="1">
      <c r="A293" s="16"/>
      <c r="B293" s="16"/>
      <c r="C293" s="16"/>
      <c r="D293" s="16"/>
      <c r="P293" s="18"/>
      <c r="Q293" s="18"/>
      <c r="R293" s="18"/>
      <c r="S293" s="18"/>
      <c r="T293" s="18"/>
      <c r="AE293" s="33"/>
    </row>
    <row r="294" spans="1:31" s="14" customFormat="1">
      <c r="A294" s="16"/>
      <c r="B294" s="16"/>
      <c r="C294" s="16"/>
      <c r="D294" s="16"/>
      <c r="P294" s="18"/>
      <c r="Q294" s="18"/>
      <c r="R294" s="18"/>
      <c r="S294" s="18"/>
      <c r="T294" s="18"/>
      <c r="AE294" s="33"/>
    </row>
    <row r="295" spans="1:31" s="14" customFormat="1">
      <c r="A295" s="16"/>
      <c r="B295" s="16"/>
      <c r="C295" s="16"/>
      <c r="D295" s="16"/>
      <c r="P295" s="18"/>
      <c r="Q295" s="18"/>
      <c r="R295" s="18"/>
      <c r="S295" s="18"/>
      <c r="T295" s="18"/>
      <c r="AE295" s="33"/>
    </row>
    <row r="296" spans="1:31" s="14" customFormat="1">
      <c r="A296" s="16"/>
      <c r="B296" s="16"/>
      <c r="C296" s="16"/>
      <c r="D296" s="16"/>
      <c r="P296" s="18"/>
      <c r="Q296" s="18"/>
      <c r="R296" s="18"/>
      <c r="S296" s="18"/>
      <c r="T296" s="18"/>
      <c r="AE296" s="33"/>
    </row>
    <row r="297" spans="1:31" s="14" customFormat="1">
      <c r="A297" s="16"/>
      <c r="B297" s="16"/>
      <c r="C297" s="16"/>
      <c r="D297" s="16"/>
      <c r="P297" s="18"/>
      <c r="Q297" s="18"/>
      <c r="R297" s="18"/>
      <c r="S297" s="18"/>
      <c r="T297" s="18"/>
      <c r="AE297" s="33"/>
    </row>
    <row r="298" spans="1:31" s="14" customFormat="1">
      <c r="A298" s="16"/>
      <c r="B298" s="16"/>
      <c r="C298" s="16"/>
      <c r="D298" s="16"/>
      <c r="P298" s="18"/>
      <c r="Q298" s="18"/>
      <c r="R298" s="18"/>
      <c r="S298" s="18"/>
      <c r="T298" s="18"/>
      <c r="AE298" s="33"/>
    </row>
    <row r="299" spans="1:31" s="14" customFormat="1">
      <c r="A299" s="16"/>
      <c r="B299" s="16"/>
      <c r="C299" s="16"/>
      <c r="D299" s="16"/>
      <c r="P299" s="18"/>
      <c r="Q299" s="18"/>
      <c r="R299" s="18"/>
      <c r="S299" s="18"/>
      <c r="T299" s="18"/>
      <c r="AE299" s="33"/>
    </row>
    <row r="300" spans="1:31" s="14" customFormat="1">
      <c r="A300" s="16"/>
      <c r="B300" s="16"/>
      <c r="C300" s="16"/>
      <c r="D300" s="16"/>
      <c r="P300" s="18"/>
      <c r="Q300" s="18"/>
      <c r="R300" s="18"/>
      <c r="S300" s="18"/>
      <c r="T300" s="18"/>
      <c r="AE300" s="33"/>
    </row>
    <row r="301" spans="1:31" s="14" customFormat="1">
      <c r="A301" s="16"/>
      <c r="B301" s="16"/>
      <c r="C301" s="16"/>
      <c r="D301" s="16"/>
      <c r="P301" s="18"/>
      <c r="Q301" s="18"/>
      <c r="R301" s="18"/>
      <c r="S301" s="18"/>
      <c r="T301" s="18"/>
      <c r="AE301" s="33"/>
    </row>
    <row r="302" spans="1:31" s="14" customFormat="1">
      <c r="A302" s="16"/>
      <c r="B302" s="16"/>
      <c r="C302" s="16"/>
      <c r="D302" s="16"/>
      <c r="P302" s="18"/>
      <c r="Q302" s="18"/>
      <c r="R302" s="18"/>
      <c r="S302" s="18"/>
      <c r="T302" s="18"/>
      <c r="AE302" s="33"/>
    </row>
    <row r="303" spans="1:31" s="14" customFormat="1">
      <c r="A303" s="16"/>
      <c r="B303" s="16"/>
      <c r="C303" s="16"/>
      <c r="D303" s="16"/>
      <c r="P303" s="18"/>
      <c r="Q303" s="18"/>
      <c r="R303" s="18"/>
      <c r="S303" s="18"/>
      <c r="T303" s="18"/>
      <c r="AE303" s="33"/>
    </row>
    <row r="304" spans="1:31" s="14" customFormat="1">
      <c r="A304" s="16"/>
      <c r="B304" s="16"/>
      <c r="C304" s="16"/>
      <c r="D304" s="16"/>
      <c r="P304" s="18"/>
      <c r="Q304" s="18"/>
      <c r="R304" s="18"/>
      <c r="S304" s="18"/>
      <c r="T304" s="18"/>
      <c r="AE304" s="33"/>
    </row>
    <row r="305" spans="1:31" s="14" customFormat="1">
      <c r="A305" s="16"/>
      <c r="B305" s="16"/>
      <c r="C305" s="16"/>
      <c r="D305" s="16"/>
      <c r="P305" s="18"/>
      <c r="Q305" s="18"/>
      <c r="R305" s="18"/>
      <c r="S305" s="18"/>
      <c r="T305" s="18"/>
      <c r="AE305" s="33"/>
    </row>
    <row r="306" spans="1:31" s="14" customFormat="1">
      <c r="A306" s="16"/>
      <c r="B306" s="16"/>
      <c r="C306" s="16"/>
      <c r="D306" s="16"/>
      <c r="P306" s="18"/>
      <c r="Q306" s="18"/>
      <c r="R306" s="18"/>
      <c r="S306" s="18"/>
      <c r="T306" s="18"/>
      <c r="AE306" s="33"/>
    </row>
    <row r="307" spans="1:31" s="14" customFormat="1">
      <c r="A307" s="16"/>
      <c r="B307" s="16"/>
      <c r="C307" s="16"/>
      <c r="D307" s="16"/>
      <c r="P307" s="18"/>
      <c r="Q307" s="18"/>
      <c r="R307" s="18"/>
      <c r="S307" s="18"/>
      <c r="T307" s="18"/>
      <c r="AE307" s="33"/>
    </row>
    <row r="308" spans="1:31" s="14" customFormat="1">
      <c r="A308" s="16"/>
      <c r="B308" s="16"/>
      <c r="C308" s="16"/>
      <c r="D308" s="16"/>
      <c r="P308" s="18"/>
      <c r="Q308" s="18"/>
      <c r="R308" s="18"/>
      <c r="S308" s="18"/>
      <c r="T308" s="18"/>
      <c r="AE308" s="33"/>
    </row>
    <row r="309" spans="1:31" s="14" customFormat="1">
      <c r="A309" s="16"/>
      <c r="B309" s="16"/>
      <c r="C309" s="16"/>
      <c r="D309" s="16"/>
      <c r="P309" s="18"/>
      <c r="Q309" s="18"/>
      <c r="R309" s="18"/>
      <c r="S309" s="18"/>
      <c r="T309" s="18"/>
      <c r="AE309" s="33"/>
    </row>
    <row r="310" spans="1:31" s="14" customFormat="1">
      <c r="A310" s="16"/>
      <c r="B310" s="16"/>
      <c r="C310" s="16"/>
      <c r="D310" s="16"/>
      <c r="P310" s="18"/>
      <c r="Q310" s="18"/>
      <c r="R310" s="18"/>
      <c r="S310" s="18"/>
      <c r="T310" s="18"/>
      <c r="AE310" s="33"/>
    </row>
    <row r="311" spans="1:31" s="14" customFormat="1">
      <c r="A311" s="16"/>
      <c r="B311" s="16"/>
      <c r="C311" s="16"/>
      <c r="D311" s="16"/>
      <c r="P311" s="18"/>
      <c r="Q311" s="18"/>
      <c r="R311" s="18"/>
      <c r="S311" s="18"/>
      <c r="T311" s="18"/>
      <c r="AE311" s="33"/>
    </row>
    <row r="312" spans="1:31" s="14" customFormat="1">
      <c r="A312" s="16"/>
      <c r="B312" s="16"/>
      <c r="C312" s="16"/>
      <c r="D312" s="16"/>
      <c r="P312" s="18"/>
      <c r="Q312" s="18"/>
      <c r="R312" s="18"/>
      <c r="S312" s="18"/>
      <c r="T312" s="18"/>
      <c r="AE312" s="33"/>
    </row>
    <row r="313" spans="1:31" s="14" customFormat="1">
      <c r="A313" s="16"/>
      <c r="B313" s="16"/>
      <c r="C313" s="16"/>
      <c r="D313" s="16"/>
      <c r="P313" s="18"/>
      <c r="Q313" s="18"/>
      <c r="R313" s="18"/>
      <c r="S313" s="18"/>
      <c r="T313" s="18"/>
      <c r="AE313" s="33"/>
    </row>
    <row r="314" spans="1:31" s="14" customFormat="1">
      <c r="A314" s="16"/>
      <c r="B314" s="16"/>
      <c r="C314" s="16"/>
      <c r="D314" s="16"/>
      <c r="P314" s="18"/>
      <c r="Q314" s="18"/>
      <c r="R314" s="18"/>
      <c r="S314" s="18"/>
      <c r="T314" s="18"/>
      <c r="AE314" s="33"/>
    </row>
    <row r="315" spans="1:31" s="14" customFormat="1">
      <c r="A315" s="16"/>
      <c r="B315" s="16"/>
      <c r="C315" s="16"/>
      <c r="D315" s="16"/>
      <c r="P315" s="18"/>
      <c r="Q315" s="18"/>
      <c r="R315" s="18"/>
      <c r="S315" s="18"/>
      <c r="T315" s="18"/>
      <c r="AE315" s="33"/>
    </row>
    <row r="316" spans="1:31" s="14" customFormat="1">
      <c r="A316" s="16"/>
      <c r="B316" s="16"/>
      <c r="C316" s="16"/>
      <c r="D316" s="16"/>
      <c r="P316" s="18"/>
      <c r="Q316" s="18"/>
      <c r="R316" s="18"/>
      <c r="S316" s="18"/>
      <c r="T316" s="18"/>
      <c r="AE316" s="33"/>
    </row>
    <row r="317" spans="1:31" s="14" customFormat="1">
      <c r="A317" s="16"/>
      <c r="B317" s="16"/>
      <c r="C317" s="16"/>
      <c r="D317" s="16"/>
      <c r="P317" s="18"/>
      <c r="Q317" s="18"/>
      <c r="R317" s="18"/>
      <c r="S317" s="18"/>
      <c r="T317" s="18"/>
      <c r="AE317" s="33"/>
    </row>
    <row r="318" spans="1:31" s="14" customFormat="1">
      <c r="A318" s="16"/>
      <c r="B318" s="16"/>
      <c r="C318" s="16"/>
      <c r="D318" s="16"/>
      <c r="P318" s="18"/>
      <c r="Q318" s="18"/>
      <c r="R318" s="18"/>
      <c r="S318" s="18"/>
      <c r="T318" s="18"/>
      <c r="AE318" s="33"/>
    </row>
    <row r="319" spans="1:31" s="14" customFormat="1">
      <c r="A319" s="16"/>
      <c r="B319" s="16"/>
      <c r="C319" s="16"/>
      <c r="D319" s="16"/>
      <c r="P319" s="18"/>
      <c r="Q319" s="18"/>
      <c r="R319" s="18"/>
      <c r="S319" s="18"/>
      <c r="T319" s="18"/>
      <c r="AE319" s="33"/>
    </row>
    <row r="320" spans="1:31" s="14" customFormat="1">
      <c r="A320" s="16"/>
      <c r="B320" s="16"/>
      <c r="C320" s="16"/>
      <c r="D320" s="16"/>
      <c r="P320" s="18"/>
      <c r="Q320" s="18"/>
      <c r="R320" s="18"/>
      <c r="S320" s="18"/>
      <c r="T320" s="18"/>
      <c r="AE320" s="33"/>
    </row>
    <row r="321" spans="1:31" s="14" customFormat="1">
      <c r="A321" s="16"/>
      <c r="B321" s="16"/>
      <c r="C321" s="16"/>
      <c r="D321" s="16"/>
      <c r="P321" s="18"/>
      <c r="Q321" s="18"/>
      <c r="R321" s="18"/>
      <c r="S321" s="18"/>
      <c r="T321" s="18"/>
      <c r="AE321" s="33"/>
    </row>
    <row r="322" spans="1:31" s="14" customFormat="1">
      <c r="A322" s="16"/>
      <c r="B322" s="16"/>
      <c r="C322" s="16"/>
      <c r="D322" s="16"/>
      <c r="P322" s="18"/>
      <c r="Q322" s="18"/>
      <c r="R322" s="18"/>
      <c r="S322" s="18"/>
      <c r="T322" s="18"/>
      <c r="AE322" s="33"/>
    </row>
    <row r="323" spans="1:31" s="14" customFormat="1">
      <c r="A323" s="16"/>
      <c r="B323" s="16"/>
      <c r="C323" s="16"/>
      <c r="D323" s="16"/>
      <c r="P323" s="18"/>
      <c r="Q323" s="18"/>
      <c r="R323" s="18"/>
      <c r="S323" s="18"/>
      <c r="T323" s="18"/>
      <c r="AE323" s="33"/>
    </row>
    <row r="324" spans="1:31" s="14" customFormat="1">
      <c r="A324" s="16"/>
      <c r="B324" s="16"/>
      <c r="C324" s="16"/>
      <c r="D324" s="16"/>
      <c r="P324" s="18"/>
      <c r="Q324" s="18"/>
      <c r="R324" s="18"/>
      <c r="S324" s="18"/>
      <c r="T324" s="18"/>
      <c r="AE324" s="33"/>
    </row>
    <row r="325" spans="1:31" s="14" customFormat="1">
      <c r="A325" s="16"/>
      <c r="B325" s="16"/>
      <c r="C325" s="16"/>
      <c r="D325" s="16"/>
      <c r="P325" s="18"/>
      <c r="Q325" s="18"/>
      <c r="R325" s="18"/>
      <c r="S325" s="18"/>
      <c r="T325" s="18"/>
      <c r="AE325" s="33"/>
    </row>
    <row r="326" spans="1:31" s="14" customFormat="1">
      <c r="A326" s="16"/>
      <c r="B326" s="16"/>
      <c r="C326" s="16"/>
      <c r="D326" s="16"/>
      <c r="P326" s="18"/>
      <c r="Q326" s="18"/>
      <c r="R326" s="18"/>
      <c r="S326" s="18"/>
      <c r="T326" s="18"/>
      <c r="AE326" s="33"/>
    </row>
    <row r="327" spans="1:31" s="14" customFormat="1">
      <c r="A327" s="16"/>
      <c r="B327" s="16"/>
      <c r="C327" s="16"/>
      <c r="D327" s="16"/>
      <c r="P327" s="18"/>
      <c r="Q327" s="18"/>
      <c r="R327" s="18"/>
      <c r="S327" s="18"/>
      <c r="T327" s="18"/>
      <c r="AE327" s="33"/>
    </row>
    <row r="328" spans="1:31" s="14" customFormat="1">
      <c r="A328" s="16"/>
      <c r="B328" s="16"/>
      <c r="C328" s="16"/>
      <c r="D328" s="16"/>
      <c r="P328" s="18"/>
      <c r="Q328" s="18"/>
      <c r="R328" s="18"/>
      <c r="S328" s="18"/>
      <c r="T328" s="18"/>
      <c r="AE328" s="33"/>
    </row>
    <row r="329" spans="1:31" s="14" customFormat="1">
      <c r="A329" s="16"/>
      <c r="B329" s="16"/>
      <c r="C329" s="16"/>
      <c r="D329" s="16"/>
      <c r="P329" s="18"/>
      <c r="Q329" s="18"/>
      <c r="R329" s="18"/>
      <c r="S329" s="18"/>
      <c r="T329" s="18"/>
      <c r="AE329" s="33"/>
    </row>
    <row r="330" spans="1:31" s="14" customFormat="1">
      <c r="A330" s="16"/>
      <c r="B330" s="16"/>
      <c r="C330" s="16"/>
      <c r="D330" s="16"/>
      <c r="P330" s="18"/>
      <c r="Q330" s="18"/>
      <c r="R330" s="18"/>
      <c r="S330" s="18"/>
      <c r="T330" s="18"/>
      <c r="AE330" s="33"/>
    </row>
    <row r="331" spans="1:31" s="14" customFormat="1">
      <c r="A331" s="16"/>
      <c r="B331" s="16"/>
      <c r="C331" s="16"/>
      <c r="D331" s="16"/>
      <c r="P331" s="18"/>
      <c r="Q331" s="18"/>
      <c r="R331" s="18"/>
      <c r="S331" s="18"/>
      <c r="T331" s="18"/>
      <c r="AE331" s="33"/>
    </row>
    <row r="332" spans="1:31" s="14" customFormat="1">
      <c r="A332" s="16"/>
      <c r="B332" s="16"/>
      <c r="C332" s="16"/>
      <c r="D332" s="16"/>
      <c r="P332" s="18"/>
      <c r="Q332" s="18"/>
      <c r="R332" s="18"/>
      <c r="S332" s="18"/>
      <c r="T332" s="18"/>
      <c r="AE332" s="33"/>
    </row>
    <row r="333" spans="1:31" s="14" customFormat="1">
      <c r="A333" s="16"/>
      <c r="B333" s="16"/>
      <c r="C333" s="16"/>
      <c r="D333" s="16"/>
      <c r="P333" s="18"/>
      <c r="Q333" s="18"/>
      <c r="R333" s="18"/>
      <c r="S333" s="18"/>
      <c r="T333" s="18"/>
      <c r="AE333" s="33"/>
    </row>
    <row r="334" spans="1:31" s="14" customFormat="1">
      <c r="A334" s="16"/>
      <c r="B334" s="16"/>
      <c r="C334" s="16"/>
      <c r="D334" s="16"/>
      <c r="P334" s="18"/>
      <c r="Q334" s="18"/>
      <c r="R334" s="18"/>
      <c r="S334" s="18"/>
      <c r="T334" s="18"/>
      <c r="AE334" s="33"/>
    </row>
    <row r="335" spans="1:31" s="14" customFormat="1">
      <c r="A335" s="16"/>
      <c r="B335" s="16"/>
      <c r="C335" s="16"/>
      <c r="D335" s="16"/>
      <c r="P335" s="18"/>
      <c r="Q335" s="18"/>
      <c r="R335" s="18"/>
      <c r="S335" s="18"/>
      <c r="T335" s="18"/>
      <c r="AE335" s="33"/>
    </row>
    <row r="336" spans="1:31" s="14" customFormat="1">
      <c r="A336" s="16"/>
      <c r="B336" s="16"/>
      <c r="C336" s="16"/>
      <c r="D336" s="16"/>
      <c r="P336" s="18"/>
      <c r="Q336" s="18"/>
      <c r="R336" s="18"/>
      <c r="S336" s="18"/>
      <c r="T336" s="18"/>
      <c r="AE336" s="33"/>
    </row>
    <row r="337" spans="1:31" s="14" customFormat="1">
      <c r="A337" s="16"/>
      <c r="B337" s="16"/>
      <c r="C337" s="16"/>
      <c r="D337" s="16"/>
      <c r="P337" s="18"/>
      <c r="Q337" s="18"/>
      <c r="R337" s="18"/>
      <c r="S337" s="18"/>
      <c r="T337" s="18"/>
      <c r="AE337" s="33"/>
    </row>
    <row r="338" spans="1:31" s="14" customFormat="1">
      <c r="A338" s="16"/>
      <c r="B338" s="16"/>
      <c r="C338" s="16"/>
      <c r="D338" s="16"/>
      <c r="P338" s="18"/>
      <c r="Q338" s="18"/>
      <c r="R338" s="18"/>
      <c r="S338" s="18"/>
      <c r="T338" s="18"/>
      <c r="AE338" s="33"/>
    </row>
    <row r="339" spans="1:31" s="14" customFormat="1">
      <c r="A339" s="16"/>
      <c r="B339" s="16"/>
      <c r="C339" s="16"/>
      <c r="D339" s="16"/>
      <c r="P339" s="18"/>
      <c r="Q339" s="18"/>
      <c r="R339" s="18"/>
      <c r="S339" s="18"/>
      <c r="T339" s="18"/>
      <c r="AE339" s="33"/>
    </row>
    <row r="340" spans="1:31" s="14" customFormat="1">
      <c r="A340" s="16"/>
      <c r="B340" s="16"/>
      <c r="C340" s="16"/>
      <c r="D340" s="16"/>
      <c r="P340" s="18"/>
      <c r="Q340" s="18"/>
      <c r="R340" s="18"/>
      <c r="S340" s="18"/>
      <c r="T340" s="18"/>
      <c r="AE340" s="33"/>
    </row>
    <row r="341" spans="1:31" s="14" customFormat="1">
      <c r="A341" s="16"/>
      <c r="B341" s="16"/>
      <c r="C341" s="16"/>
      <c r="D341" s="16"/>
      <c r="P341" s="18"/>
      <c r="Q341" s="18"/>
      <c r="R341" s="18"/>
      <c r="S341" s="18"/>
      <c r="T341" s="18"/>
      <c r="AE341" s="33"/>
    </row>
    <row r="342" spans="1:31" s="14" customFormat="1">
      <c r="A342" s="16"/>
      <c r="B342" s="16"/>
      <c r="C342" s="16"/>
      <c r="D342" s="16"/>
      <c r="P342" s="18"/>
      <c r="Q342" s="18"/>
      <c r="R342" s="18"/>
      <c r="S342" s="18"/>
      <c r="T342" s="18"/>
      <c r="AE342" s="33"/>
    </row>
    <row r="343" spans="1:31" s="14" customFormat="1">
      <c r="A343" s="16"/>
      <c r="B343" s="16"/>
      <c r="C343" s="16"/>
      <c r="D343" s="16"/>
      <c r="P343" s="18"/>
      <c r="Q343" s="18"/>
      <c r="R343" s="18"/>
      <c r="S343" s="18"/>
      <c r="T343" s="18"/>
      <c r="AE343" s="33"/>
    </row>
    <row r="344" spans="1:31" s="14" customFormat="1">
      <c r="A344" s="16"/>
      <c r="B344" s="16"/>
      <c r="C344" s="16"/>
      <c r="D344" s="16"/>
      <c r="P344" s="18"/>
      <c r="Q344" s="18"/>
      <c r="R344" s="18"/>
      <c r="S344" s="18"/>
      <c r="T344" s="18"/>
      <c r="AE344" s="33"/>
    </row>
    <row r="345" spans="1:31" s="14" customFormat="1">
      <c r="A345" s="16"/>
      <c r="B345" s="16"/>
      <c r="C345" s="16"/>
      <c r="D345" s="16"/>
      <c r="P345" s="18"/>
      <c r="Q345" s="18"/>
      <c r="R345" s="18"/>
      <c r="S345" s="18"/>
      <c r="T345" s="18"/>
      <c r="AE345" s="33"/>
    </row>
    <row r="346" spans="1:31" s="14" customFormat="1">
      <c r="A346" s="16"/>
      <c r="B346" s="16"/>
      <c r="C346" s="16"/>
      <c r="D346" s="16"/>
      <c r="P346" s="18"/>
      <c r="Q346" s="18"/>
      <c r="R346" s="18"/>
      <c r="S346" s="18"/>
      <c r="T346" s="18"/>
      <c r="AE346" s="33"/>
    </row>
    <row r="347" spans="1:31" s="14" customFormat="1">
      <c r="A347" s="16"/>
      <c r="B347" s="16"/>
      <c r="C347" s="16"/>
      <c r="D347" s="16"/>
      <c r="P347" s="18"/>
      <c r="Q347" s="18"/>
      <c r="R347" s="18"/>
      <c r="S347" s="18"/>
      <c r="T347" s="18"/>
      <c r="AE347" s="33"/>
    </row>
    <row r="348" spans="1:31" s="14" customFormat="1">
      <c r="A348" s="16"/>
      <c r="B348" s="16"/>
      <c r="C348" s="16"/>
      <c r="D348" s="16"/>
      <c r="P348" s="18"/>
      <c r="Q348" s="18"/>
      <c r="R348" s="18"/>
      <c r="S348" s="18"/>
      <c r="T348" s="18"/>
      <c r="AE348" s="33"/>
    </row>
    <row r="349" spans="1:31" s="14" customFormat="1">
      <c r="A349" s="16"/>
      <c r="B349" s="16"/>
      <c r="C349" s="16"/>
      <c r="D349" s="16"/>
      <c r="P349" s="18"/>
      <c r="Q349" s="18"/>
      <c r="R349" s="18"/>
      <c r="S349" s="18"/>
      <c r="T349" s="18"/>
      <c r="AE349" s="33"/>
    </row>
    <row r="350" spans="1:31" s="14" customFormat="1">
      <c r="A350" s="16"/>
      <c r="B350" s="16"/>
      <c r="C350" s="16"/>
      <c r="D350" s="16"/>
      <c r="P350" s="18"/>
      <c r="Q350" s="18"/>
      <c r="R350" s="18"/>
      <c r="S350" s="18"/>
      <c r="T350" s="18"/>
      <c r="AE350" s="33"/>
    </row>
    <row r="351" spans="1:31" s="14" customFormat="1">
      <c r="A351" s="16"/>
      <c r="B351" s="16"/>
      <c r="C351" s="16"/>
      <c r="D351" s="16"/>
      <c r="P351" s="18"/>
      <c r="Q351" s="18"/>
      <c r="R351" s="18"/>
      <c r="S351" s="18"/>
      <c r="T351" s="18"/>
      <c r="AE351" s="33"/>
    </row>
    <row r="352" spans="1:31" s="14" customFormat="1">
      <c r="A352" s="16"/>
      <c r="B352" s="16"/>
      <c r="C352" s="16"/>
      <c r="D352" s="16"/>
      <c r="P352" s="18"/>
      <c r="Q352" s="18"/>
      <c r="R352" s="18"/>
      <c r="S352" s="18"/>
      <c r="T352" s="18"/>
      <c r="AE352" s="33"/>
    </row>
    <row r="353" spans="1:31" s="14" customFormat="1">
      <c r="A353" s="16"/>
      <c r="B353" s="16"/>
      <c r="C353" s="16"/>
      <c r="D353" s="16"/>
      <c r="P353" s="18"/>
      <c r="Q353" s="18"/>
      <c r="R353" s="18"/>
      <c r="S353" s="18"/>
      <c r="T353" s="18"/>
      <c r="AE353" s="33"/>
    </row>
    <row r="354" spans="1:31" s="14" customFormat="1">
      <c r="A354" s="16"/>
      <c r="B354" s="16"/>
      <c r="C354" s="16"/>
      <c r="D354" s="16"/>
      <c r="P354" s="18"/>
      <c r="Q354" s="18"/>
      <c r="R354" s="18"/>
      <c r="S354" s="18"/>
      <c r="T354" s="18"/>
      <c r="AE354" s="33"/>
    </row>
    <row r="355" spans="1:31" s="14" customFormat="1">
      <c r="A355" s="16"/>
      <c r="B355" s="16"/>
      <c r="C355" s="16"/>
      <c r="D355" s="16"/>
      <c r="P355" s="18"/>
      <c r="Q355" s="18"/>
      <c r="R355" s="18"/>
      <c r="S355" s="18"/>
      <c r="T355" s="18"/>
      <c r="AE355" s="33"/>
    </row>
    <row r="356" spans="1:31" s="14" customFormat="1">
      <c r="A356" s="16"/>
      <c r="B356" s="16"/>
      <c r="C356" s="16"/>
      <c r="D356" s="16"/>
      <c r="P356" s="18"/>
      <c r="Q356" s="18"/>
      <c r="R356" s="18"/>
      <c r="S356" s="18"/>
      <c r="T356" s="18"/>
      <c r="AE356" s="33"/>
    </row>
    <row r="357" spans="1:31" s="14" customFormat="1">
      <c r="A357" s="16"/>
      <c r="B357" s="16"/>
      <c r="C357" s="16"/>
      <c r="D357" s="16"/>
      <c r="P357" s="18"/>
      <c r="Q357" s="18"/>
      <c r="R357" s="18"/>
      <c r="S357" s="18"/>
      <c r="T357" s="18"/>
      <c r="AE357" s="33"/>
    </row>
    <row r="358" spans="1:31" s="14" customFormat="1">
      <c r="A358" s="16"/>
      <c r="B358" s="16"/>
      <c r="C358" s="16"/>
      <c r="D358" s="16"/>
      <c r="P358" s="18"/>
      <c r="Q358" s="18"/>
      <c r="R358" s="18"/>
      <c r="S358" s="18"/>
      <c r="T358" s="18"/>
      <c r="AE358" s="33"/>
    </row>
    <row r="359" spans="1:31" s="14" customFormat="1">
      <c r="A359" s="16"/>
      <c r="B359" s="16"/>
      <c r="C359" s="16"/>
      <c r="D359" s="16"/>
      <c r="P359" s="18"/>
      <c r="Q359" s="18"/>
      <c r="R359" s="18"/>
      <c r="S359" s="18"/>
      <c r="T359" s="18"/>
      <c r="AE359" s="33"/>
    </row>
    <row r="360" spans="1:31" s="14" customFormat="1">
      <c r="A360" s="16"/>
      <c r="B360" s="16"/>
      <c r="C360" s="16"/>
      <c r="D360" s="16"/>
      <c r="P360" s="18"/>
      <c r="Q360" s="18"/>
      <c r="R360" s="18"/>
      <c r="S360" s="18"/>
      <c r="T360" s="18"/>
      <c r="AE360" s="33"/>
    </row>
    <row r="361" spans="1:31" s="14" customFormat="1">
      <c r="A361" s="16"/>
      <c r="B361" s="16"/>
      <c r="C361" s="16"/>
      <c r="D361" s="16"/>
      <c r="P361" s="18"/>
      <c r="Q361" s="18"/>
      <c r="R361" s="18"/>
      <c r="S361" s="18"/>
      <c r="T361" s="18"/>
      <c r="AE361" s="33"/>
    </row>
    <row r="362" spans="1:31" s="14" customFormat="1">
      <c r="A362" s="16"/>
      <c r="B362" s="16"/>
      <c r="C362" s="16"/>
      <c r="D362" s="16"/>
      <c r="P362" s="18"/>
      <c r="Q362" s="18"/>
      <c r="R362" s="18"/>
      <c r="S362" s="18"/>
      <c r="T362" s="18"/>
      <c r="AE362" s="33"/>
    </row>
    <row r="363" spans="1:31" s="14" customFormat="1">
      <c r="A363" s="16"/>
      <c r="B363" s="16"/>
      <c r="C363" s="16"/>
      <c r="D363" s="16"/>
      <c r="P363" s="18"/>
      <c r="Q363" s="18"/>
      <c r="R363" s="18"/>
      <c r="S363" s="18"/>
      <c r="T363" s="18"/>
      <c r="AE363" s="33"/>
    </row>
    <row r="364" spans="1:31" s="14" customFormat="1">
      <c r="A364" s="16"/>
      <c r="B364" s="16"/>
      <c r="C364" s="16"/>
      <c r="D364" s="16"/>
      <c r="P364" s="18"/>
      <c r="Q364" s="18"/>
      <c r="R364" s="18"/>
      <c r="S364" s="18"/>
      <c r="T364" s="18"/>
      <c r="AE364" s="33"/>
    </row>
    <row r="365" spans="1:31" s="14" customFormat="1">
      <c r="A365" s="16"/>
      <c r="B365" s="16"/>
      <c r="C365" s="16"/>
      <c r="D365" s="16"/>
      <c r="P365" s="18"/>
      <c r="Q365" s="18"/>
      <c r="R365" s="18"/>
      <c r="S365" s="18"/>
      <c r="T365" s="18"/>
      <c r="AE365" s="33"/>
    </row>
    <row r="366" spans="1:31" s="14" customFormat="1">
      <c r="A366" s="16"/>
      <c r="B366" s="16"/>
      <c r="C366" s="16"/>
      <c r="D366" s="16"/>
      <c r="P366" s="18"/>
      <c r="Q366" s="18"/>
      <c r="R366" s="18"/>
      <c r="S366" s="18"/>
      <c r="T366" s="18"/>
      <c r="AE366" s="33"/>
    </row>
    <row r="367" spans="1:31" s="14" customFormat="1">
      <c r="A367" s="16"/>
      <c r="B367" s="16"/>
      <c r="C367" s="16"/>
      <c r="D367" s="16"/>
      <c r="P367" s="18"/>
      <c r="Q367" s="18"/>
      <c r="R367" s="18"/>
      <c r="S367" s="18"/>
      <c r="T367" s="18"/>
      <c r="AE367" s="33"/>
    </row>
    <row r="368" spans="1:31" s="14" customFormat="1">
      <c r="A368" s="16"/>
      <c r="B368" s="16"/>
      <c r="C368" s="16"/>
      <c r="D368" s="16"/>
      <c r="P368" s="18"/>
      <c r="Q368" s="18"/>
      <c r="R368" s="18"/>
      <c r="S368" s="18"/>
      <c r="T368" s="18"/>
      <c r="AE368" s="33"/>
    </row>
    <row r="369" spans="1:31" s="14" customFormat="1">
      <c r="A369" s="16"/>
      <c r="B369" s="16"/>
      <c r="C369" s="16"/>
      <c r="D369" s="16"/>
      <c r="P369" s="18"/>
      <c r="Q369" s="18"/>
      <c r="R369" s="18"/>
      <c r="S369" s="18"/>
      <c r="T369" s="18"/>
      <c r="AE369" s="33"/>
    </row>
    <row r="370" spans="1:31" s="14" customFormat="1">
      <c r="A370" s="16"/>
      <c r="B370" s="16"/>
      <c r="C370" s="16"/>
      <c r="D370" s="16"/>
      <c r="P370" s="18"/>
      <c r="Q370" s="18"/>
      <c r="R370" s="18"/>
      <c r="S370" s="18"/>
      <c r="T370" s="18"/>
      <c r="AE370" s="33"/>
    </row>
    <row r="371" spans="1:31" s="14" customFormat="1">
      <c r="A371" s="16"/>
      <c r="B371" s="16"/>
      <c r="C371" s="16"/>
      <c r="D371" s="16"/>
      <c r="P371" s="18"/>
      <c r="Q371" s="18"/>
      <c r="R371" s="18"/>
      <c r="S371" s="18"/>
      <c r="T371" s="18"/>
      <c r="AE371" s="33"/>
    </row>
    <row r="372" spans="1:31" s="14" customFormat="1">
      <c r="A372" s="16"/>
      <c r="B372" s="16"/>
      <c r="C372" s="16"/>
      <c r="D372" s="16"/>
      <c r="P372" s="18"/>
      <c r="Q372" s="18"/>
      <c r="R372" s="18"/>
      <c r="S372" s="18"/>
      <c r="T372" s="18"/>
      <c r="AE372" s="33"/>
    </row>
    <row r="373" spans="1:31" s="14" customFormat="1">
      <c r="A373" s="16"/>
      <c r="B373" s="16"/>
      <c r="C373" s="16"/>
      <c r="D373" s="16"/>
      <c r="P373" s="18"/>
      <c r="Q373" s="18"/>
      <c r="R373" s="18"/>
      <c r="S373" s="18"/>
      <c r="T373" s="18"/>
      <c r="AE373" s="33"/>
    </row>
    <row r="374" spans="1:31" s="14" customFormat="1">
      <c r="A374" s="16"/>
      <c r="B374" s="16"/>
      <c r="C374" s="16"/>
      <c r="D374" s="16"/>
      <c r="P374" s="18"/>
      <c r="Q374" s="18"/>
      <c r="R374" s="18"/>
      <c r="S374" s="18"/>
      <c r="T374" s="18"/>
      <c r="AE374" s="33"/>
    </row>
    <row r="375" spans="1:31" s="14" customFormat="1">
      <c r="A375" s="16"/>
      <c r="B375" s="16"/>
      <c r="C375" s="16"/>
      <c r="D375" s="16"/>
      <c r="P375" s="18"/>
      <c r="Q375" s="18"/>
      <c r="R375" s="18"/>
      <c r="S375" s="18"/>
      <c r="T375" s="18"/>
      <c r="AE375" s="33"/>
    </row>
    <row r="376" spans="1:31" s="14" customFormat="1">
      <c r="A376" s="16"/>
      <c r="B376" s="16"/>
      <c r="C376" s="16"/>
      <c r="D376" s="16"/>
      <c r="P376" s="18"/>
      <c r="Q376" s="18"/>
      <c r="R376" s="18"/>
      <c r="S376" s="18"/>
      <c r="T376" s="18"/>
      <c r="AE376" s="33"/>
    </row>
    <row r="377" spans="1:31" s="14" customFormat="1">
      <c r="A377" s="16"/>
      <c r="B377" s="16"/>
      <c r="C377" s="16"/>
      <c r="D377" s="16"/>
      <c r="P377" s="18"/>
      <c r="Q377" s="18"/>
      <c r="R377" s="18"/>
      <c r="S377" s="18"/>
      <c r="T377" s="18"/>
      <c r="AE377" s="33"/>
    </row>
    <row r="378" spans="1:31" s="14" customFormat="1">
      <c r="A378" s="16"/>
      <c r="B378" s="16"/>
      <c r="C378" s="16"/>
      <c r="D378" s="16"/>
      <c r="P378" s="18"/>
      <c r="Q378" s="18"/>
      <c r="R378" s="18"/>
      <c r="S378" s="18"/>
      <c r="T378" s="18"/>
      <c r="AE378" s="33"/>
    </row>
    <row r="379" spans="1:31" s="14" customFormat="1">
      <c r="A379" s="16"/>
      <c r="B379" s="16"/>
      <c r="C379" s="16"/>
      <c r="D379" s="16"/>
      <c r="P379" s="18"/>
      <c r="Q379" s="18"/>
      <c r="R379" s="18"/>
      <c r="S379" s="18"/>
      <c r="T379" s="18"/>
      <c r="AE379" s="33"/>
    </row>
    <row r="380" spans="1:31" s="14" customFormat="1">
      <c r="A380" s="16"/>
      <c r="B380" s="16"/>
      <c r="C380" s="16"/>
      <c r="D380" s="16"/>
      <c r="P380" s="18"/>
      <c r="Q380" s="18"/>
      <c r="R380" s="18"/>
      <c r="S380" s="18"/>
      <c r="T380" s="18"/>
      <c r="AE380" s="33"/>
    </row>
    <row r="381" spans="1:31" s="14" customFormat="1">
      <c r="A381" s="16"/>
      <c r="B381" s="16"/>
      <c r="C381" s="16"/>
      <c r="D381" s="16"/>
      <c r="P381" s="18"/>
      <c r="Q381" s="18"/>
      <c r="R381" s="18"/>
      <c r="S381" s="18"/>
      <c r="T381" s="18"/>
      <c r="AE381" s="33"/>
    </row>
    <row r="382" spans="1:31" s="14" customFormat="1">
      <c r="A382" s="16"/>
      <c r="B382" s="16"/>
      <c r="C382" s="16"/>
      <c r="D382" s="16"/>
      <c r="P382" s="18"/>
      <c r="Q382" s="18"/>
      <c r="R382" s="18"/>
      <c r="S382" s="18"/>
      <c r="T382" s="18"/>
      <c r="AE382" s="33"/>
    </row>
    <row r="383" spans="1:31" s="14" customFormat="1">
      <c r="A383" s="16"/>
      <c r="B383" s="16"/>
      <c r="C383" s="16"/>
      <c r="D383" s="16"/>
      <c r="P383" s="18"/>
      <c r="Q383" s="18"/>
      <c r="R383" s="18"/>
      <c r="S383" s="18"/>
      <c r="T383" s="18"/>
      <c r="AE383" s="33"/>
    </row>
    <row r="384" spans="1:31" s="14" customFormat="1">
      <c r="A384" s="16"/>
      <c r="B384" s="16"/>
      <c r="C384" s="16"/>
      <c r="D384" s="16"/>
      <c r="P384" s="18"/>
      <c r="Q384" s="18"/>
      <c r="R384" s="18"/>
      <c r="S384" s="18"/>
      <c r="T384" s="18"/>
      <c r="AE384" s="33"/>
    </row>
    <row r="385" spans="1:31" s="14" customFormat="1">
      <c r="A385" s="16"/>
      <c r="B385" s="16"/>
      <c r="C385" s="16"/>
      <c r="D385" s="16"/>
      <c r="P385" s="18"/>
      <c r="Q385" s="18"/>
      <c r="R385" s="18"/>
      <c r="S385" s="18"/>
      <c r="T385" s="18"/>
      <c r="AE385" s="33"/>
    </row>
    <row r="386" spans="1:31" s="14" customFormat="1">
      <c r="A386" s="16"/>
      <c r="B386" s="16"/>
      <c r="C386" s="16"/>
      <c r="D386" s="16"/>
      <c r="P386" s="18"/>
      <c r="Q386" s="18"/>
      <c r="R386" s="18"/>
      <c r="S386" s="18"/>
      <c r="T386" s="18"/>
      <c r="AE386" s="33"/>
    </row>
    <row r="387" spans="1:31" s="14" customFormat="1">
      <c r="A387" s="16"/>
      <c r="B387" s="16"/>
      <c r="C387" s="16"/>
      <c r="D387" s="16"/>
      <c r="P387" s="18"/>
      <c r="Q387" s="18"/>
      <c r="R387" s="18"/>
      <c r="S387" s="18"/>
      <c r="T387" s="18"/>
      <c r="AE387" s="33"/>
    </row>
    <row r="388" spans="1:31" s="14" customFormat="1">
      <c r="A388" s="16"/>
      <c r="B388" s="16"/>
      <c r="C388" s="16"/>
      <c r="D388" s="16"/>
      <c r="P388" s="18"/>
      <c r="Q388" s="18"/>
      <c r="R388" s="18"/>
      <c r="S388" s="18"/>
      <c r="T388" s="18"/>
      <c r="AE388" s="33"/>
    </row>
    <row r="389" spans="1:31" s="14" customFormat="1">
      <c r="A389" s="16"/>
      <c r="B389" s="16"/>
      <c r="C389" s="16"/>
      <c r="D389" s="16"/>
      <c r="P389" s="18"/>
      <c r="Q389" s="18"/>
      <c r="R389" s="18"/>
      <c r="S389" s="18"/>
      <c r="T389" s="18"/>
      <c r="AE389" s="33"/>
    </row>
    <row r="390" spans="1:31" s="14" customFormat="1">
      <c r="A390" s="16"/>
      <c r="B390" s="16"/>
      <c r="C390" s="16"/>
      <c r="D390" s="16"/>
      <c r="P390" s="18"/>
      <c r="Q390" s="18"/>
      <c r="R390" s="18"/>
      <c r="S390" s="18"/>
      <c r="T390" s="18"/>
      <c r="AE390" s="33"/>
    </row>
    <row r="391" spans="1:31" s="14" customFormat="1">
      <c r="A391" s="16"/>
      <c r="B391" s="16"/>
      <c r="C391" s="16"/>
      <c r="D391" s="16"/>
      <c r="P391" s="18"/>
      <c r="Q391" s="18"/>
      <c r="R391" s="18"/>
      <c r="S391" s="18"/>
      <c r="T391" s="18"/>
      <c r="AE391" s="33"/>
    </row>
    <row r="392" spans="1:31" s="14" customFormat="1">
      <c r="A392" s="16"/>
      <c r="B392" s="16"/>
      <c r="C392" s="16"/>
      <c r="D392" s="16"/>
      <c r="P392" s="18"/>
      <c r="Q392" s="18"/>
      <c r="R392" s="18"/>
      <c r="S392" s="18"/>
      <c r="T392" s="18"/>
      <c r="AE392" s="33"/>
    </row>
    <row r="393" spans="1:31" s="14" customFormat="1">
      <c r="A393" s="16"/>
      <c r="B393" s="16"/>
      <c r="C393" s="16"/>
      <c r="D393" s="16"/>
      <c r="P393" s="18"/>
      <c r="Q393" s="18"/>
      <c r="R393" s="18"/>
      <c r="S393" s="18"/>
      <c r="T393" s="18"/>
      <c r="AE393" s="33"/>
    </row>
    <row r="394" spans="1:31" s="14" customFormat="1">
      <c r="A394" s="16"/>
      <c r="B394" s="16"/>
      <c r="C394" s="16"/>
      <c r="D394" s="16"/>
      <c r="P394" s="18"/>
      <c r="Q394" s="18"/>
      <c r="R394" s="18"/>
      <c r="S394" s="18"/>
      <c r="T394" s="18"/>
      <c r="AE394" s="33"/>
    </row>
    <row r="395" spans="1:31" s="14" customFormat="1">
      <c r="A395" s="16"/>
      <c r="B395" s="16"/>
      <c r="C395" s="16"/>
      <c r="D395" s="16"/>
      <c r="P395" s="18"/>
      <c r="Q395" s="18"/>
      <c r="R395" s="18"/>
      <c r="S395" s="18"/>
      <c r="T395" s="18"/>
      <c r="AE395" s="33"/>
    </row>
    <row r="396" spans="1:31" s="14" customFormat="1">
      <c r="A396" s="16"/>
      <c r="B396" s="16"/>
      <c r="C396" s="16"/>
      <c r="D396" s="16"/>
      <c r="P396" s="18"/>
      <c r="Q396" s="18"/>
      <c r="R396" s="18"/>
      <c r="S396" s="18"/>
      <c r="T396" s="18"/>
      <c r="AE396" s="33"/>
    </row>
    <row r="397" spans="1:31" s="14" customFormat="1">
      <c r="A397" s="16"/>
      <c r="B397" s="16"/>
      <c r="C397" s="16"/>
      <c r="D397" s="16"/>
      <c r="P397" s="18"/>
      <c r="Q397" s="18"/>
      <c r="R397" s="18"/>
      <c r="S397" s="18"/>
      <c r="T397" s="18"/>
      <c r="AE397" s="33"/>
    </row>
    <row r="398" spans="1:31" s="14" customFormat="1">
      <c r="A398" s="16"/>
      <c r="B398" s="16"/>
      <c r="C398" s="16"/>
      <c r="D398" s="16"/>
      <c r="P398" s="18"/>
      <c r="Q398" s="18"/>
      <c r="R398" s="18"/>
      <c r="S398" s="18"/>
      <c r="T398" s="18"/>
      <c r="AE398" s="33"/>
    </row>
    <row r="399" spans="1:31" s="14" customFormat="1">
      <c r="A399" s="16"/>
      <c r="B399" s="16"/>
      <c r="C399" s="16"/>
      <c r="D399" s="16"/>
      <c r="P399" s="18"/>
      <c r="Q399" s="18"/>
      <c r="R399" s="18"/>
      <c r="S399" s="18"/>
      <c r="T399" s="18"/>
      <c r="AE399" s="33"/>
    </row>
    <row r="400" spans="1:31" s="14" customFormat="1">
      <c r="A400" s="16"/>
      <c r="B400" s="16"/>
      <c r="C400" s="16"/>
      <c r="D400" s="16"/>
      <c r="P400" s="18"/>
      <c r="Q400" s="18"/>
      <c r="R400" s="18"/>
      <c r="S400" s="18"/>
      <c r="T400" s="18"/>
      <c r="AE400" s="33"/>
    </row>
    <row r="401" spans="1:31" s="14" customFormat="1">
      <c r="A401" s="16"/>
      <c r="B401" s="16"/>
      <c r="C401" s="16"/>
      <c r="D401" s="16"/>
      <c r="P401" s="18"/>
      <c r="Q401" s="18"/>
      <c r="R401" s="18"/>
      <c r="S401" s="18"/>
      <c r="T401" s="18"/>
      <c r="AE401" s="33"/>
    </row>
    <row r="402" spans="1:31" s="14" customFormat="1">
      <c r="A402" s="16"/>
      <c r="B402" s="16"/>
      <c r="C402" s="16"/>
      <c r="D402" s="16"/>
      <c r="P402" s="18"/>
      <c r="Q402" s="18"/>
      <c r="R402" s="18"/>
      <c r="S402" s="18"/>
      <c r="T402" s="18"/>
      <c r="AE402" s="33"/>
    </row>
    <row r="403" spans="1:31" s="14" customFormat="1">
      <c r="A403" s="16"/>
      <c r="B403" s="16"/>
      <c r="C403" s="16"/>
      <c r="D403" s="16"/>
      <c r="P403" s="18"/>
      <c r="Q403" s="18"/>
      <c r="R403" s="18"/>
      <c r="S403" s="18"/>
      <c r="T403" s="18"/>
      <c r="AE403" s="33"/>
    </row>
    <row r="404" spans="1:31" s="14" customFormat="1">
      <c r="A404" s="16"/>
      <c r="B404" s="16"/>
      <c r="C404" s="16"/>
      <c r="D404" s="16"/>
      <c r="P404" s="18"/>
      <c r="Q404" s="18"/>
      <c r="R404" s="18"/>
      <c r="S404" s="18"/>
      <c r="T404" s="18"/>
      <c r="AE404" s="33"/>
    </row>
    <row r="405" spans="1:31" s="14" customFormat="1">
      <c r="A405" s="16"/>
      <c r="B405" s="16"/>
      <c r="C405" s="16"/>
      <c r="D405" s="16"/>
      <c r="P405" s="18"/>
      <c r="Q405" s="18"/>
      <c r="R405" s="18"/>
      <c r="S405" s="18"/>
      <c r="T405" s="18"/>
      <c r="AE405" s="33"/>
    </row>
    <row r="406" spans="1:31" s="14" customFormat="1">
      <c r="A406" s="16"/>
      <c r="B406" s="16"/>
      <c r="C406" s="16"/>
      <c r="D406" s="16"/>
      <c r="P406" s="18"/>
      <c r="Q406" s="18"/>
      <c r="R406" s="18"/>
      <c r="S406" s="18"/>
      <c r="T406" s="18"/>
      <c r="AE406" s="33"/>
    </row>
    <row r="407" spans="1:31" s="14" customFormat="1">
      <c r="A407" s="16"/>
      <c r="B407" s="16"/>
      <c r="C407" s="16"/>
      <c r="D407" s="16"/>
      <c r="P407" s="18"/>
      <c r="Q407" s="18"/>
      <c r="R407" s="18"/>
      <c r="S407" s="18"/>
      <c r="T407" s="18"/>
      <c r="AE407" s="33"/>
    </row>
    <row r="408" spans="1:31" s="14" customFormat="1">
      <c r="A408" s="16"/>
      <c r="B408" s="16"/>
      <c r="C408" s="16"/>
      <c r="D408" s="16"/>
      <c r="P408" s="18"/>
      <c r="Q408" s="18"/>
      <c r="R408" s="18"/>
      <c r="S408" s="18"/>
      <c r="T408" s="18"/>
      <c r="AE408" s="33"/>
    </row>
    <row r="409" spans="1:31" s="14" customFormat="1">
      <c r="A409" s="16"/>
      <c r="B409" s="16"/>
      <c r="C409" s="16"/>
      <c r="D409" s="16"/>
      <c r="P409" s="18"/>
      <c r="Q409" s="18"/>
      <c r="R409" s="18"/>
      <c r="S409" s="18"/>
      <c r="T409" s="18"/>
      <c r="AE409" s="33"/>
    </row>
    <row r="410" spans="1:31" s="14" customFormat="1">
      <c r="A410" s="16"/>
      <c r="B410" s="16"/>
      <c r="C410" s="16"/>
      <c r="D410" s="16"/>
      <c r="P410" s="18"/>
      <c r="Q410" s="18"/>
      <c r="R410" s="18"/>
      <c r="S410" s="18"/>
      <c r="T410" s="18"/>
      <c r="AE410" s="33"/>
    </row>
    <row r="411" spans="1:31" s="14" customFormat="1">
      <c r="A411" s="16"/>
      <c r="B411" s="16"/>
      <c r="C411" s="16"/>
      <c r="D411" s="16"/>
      <c r="P411" s="18"/>
      <c r="Q411" s="18"/>
      <c r="R411" s="18"/>
      <c r="S411" s="18"/>
      <c r="T411" s="18"/>
      <c r="AE411" s="33"/>
    </row>
    <row r="412" spans="1:31" s="14" customFormat="1">
      <c r="A412" s="16"/>
      <c r="B412" s="16"/>
      <c r="C412" s="16"/>
      <c r="D412" s="16"/>
      <c r="P412" s="18"/>
      <c r="Q412" s="18"/>
      <c r="R412" s="18"/>
      <c r="S412" s="18"/>
      <c r="T412" s="18"/>
      <c r="AE412" s="33"/>
    </row>
    <row r="413" spans="1:31" s="14" customFormat="1">
      <c r="A413" s="16"/>
      <c r="B413" s="16"/>
      <c r="C413" s="16"/>
      <c r="D413" s="16"/>
      <c r="P413" s="18"/>
      <c r="Q413" s="18"/>
      <c r="R413" s="18"/>
      <c r="S413" s="18"/>
      <c r="T413" s="18"/>
      <c r="AE413" s="33"/>
    </row>
    <row r="414" spans="1:31" s="14" customFormat="1">
      <c r="A414" s="16"/>
      <c r="B414" s="16"/>
      <c r="C414" s="16"/>
      <c r="D414" s="16"/>
      <c r="P414" s="18"/>
      <c r="Q414" s="18"/>
      <c r="R414" s="18"/>
      <c r="S414" s="18"/>
      <c r="T414" s="18"/>
      <c r="AE414" s="33"/>
    </row>
    <row r="415" spans="1:31" s="14" customFormat="1">
      <c r="A415" s="16"/>
      <c r="B415" s="16"/>
      <c r="C415" s="16"/>
      <c r="D415" s="16"/>
      <c r="P415" s="18"/>
      <c r="Q415" s="18"/>
      <c r="R415" s="18"/>
      <c r="S415" s="18"/>
      <c r="T415" s="18"/>
      <c r="AE415" s="33"/>
    </row>
    <row r="416" spans="1:31" s="14" customFormat="1">
      <c r="A416" s="16"/>
      <c r="B416" s="16"/>
      <c r="C416" s="16"/>
      <c r="D416" s="16"/>
      <c r="P416" s="18"/>
      <c r="Q416" s="18"/>
      <c r="R416" s="18"/>
      <c r="S416" s="18"/>
      <c r="T416" s="18"/>
      <c r="AE416" s="33"/>
    </row>
    <row r="417" spans="1:31" s="14" customFormat="1">
      <c r="A417" s="16"/>
      <c r="B417" s="16"/>
      <c r="C417" s="16"/>
      <c r="D417" s="16"/>
      <c r="P417" s="18"/>
      <c r="Q417" s="18"/>
      <c r="R417" s="18"/>
      <c r="S417" s="18"/>
      <c r="T417" s="18"/>
      <c r="AE417" s="33"/>
    </row>
    <row r="418" spans="1:31" s="14" customFormat="1">
      <c r="A418" s="16"/>
      <c r="B418" s="16"/>
      <c r="C418" s="16"/>
      <c r="D418" s="16"/>
      <c r="P418" s="18"/>
      <c r="Q418" s="18"/>
      <c r="R418" s="18"/>
      <c r="S418" s="18"/>
      <c r="T418" s="18"/>
      <c r="AE418" s="33"/>
    </row>
    <row r="419" spans="1:31" s="14" customFormat="1">
      <c r="A419" s="16"/>
      <c r="B419" s="16"/>
      <c r="C419" s="16"/>
      <c r="D419" s="16"/>
      <c r="P419" s="18"/>
      <c r="Q419" s="18"/>
      <c r="R419" s="18"/>
      <c r="S419" s="18"/>
      <c r="T419" s="18"/>
      <c r="AE419" s="33"/>
    </row>
    <row r="420" spans="1:31" s="14" customFormat="1">
      <c r="A420" s="16"/>
      <c r="B420" s="16"/>
      <c r="C420" s="16"/>
      <c r="D420" s="16"/>
      <c r="P420" s="18"/>
      <c r="Q420" s="18"/>
      <c r="R420" s="18"/>
      <c r="S420" s="18"/>
      <c r="T420" s="18"/>
      <c r="AE420" s="33"/>
    </row>
    <row r="421" spans="1:31" s="14" customFormat="1">
      <c r="A421" s="16"/>
      <c r="B421" s="16"/>
      <c r="C421" s="16"/>
      <c r="D421" s="16"/>
      <c r="P421" s="18"/>
      <c r="Q421" s="18"/>
      <c r="R421" s="18"/>
      <c r="S421" s="18"/>
      <c r="T421" s="18"/>
      <c r="AE421" s="33"/>
    </row>
    <row r="422" spans="1:31" s="14" customFormat="1">
      <c r="A422" s="16"/>
      <c r="B422" s="16"/>
      <c r="C422" s="16"/>
      <c r="D422" s="16"/>
      <c r="P422" s="18"/>
      <c r="Q422" s="18"/>
      <c r="R422" s="18"/>
      <c r="S422" s="18"/>
      <c r="T422" s="18"/>
      <c r="AE422" s="33"/>
    </row>
    <row r="423" spans="1:31" s="14" customFormat="1">
      <c r="A423" s="16"/>
      <c r="B423" s="16"/>
      <c r="C423" s="16"/>
      <c r="D423" s="16"/>
      <c r="P423" s="18"/>
      <c r="Q423" s="18"/>
      <c r="R423" s="18"/>
      <c r="S423" s="18"/>
      <c r="T423" s="18"/>
      <c r="AE423" s="33"/>
    </row>
    <row r="424" spans="1:31" s="14" customFormat="1">
      <c r="A424" s="16"/>
      <c r="B424" s="16"/>
      <c r="C424" s="16"/>
      <c r="D424" s="16"/>
      <c r="P424" s="18"/>
      <c r="Q424" s="18"/>
      <c r="R424" s="18"/>
      <c r="S424" s="18"/>
      <c r="T424" s="18"/>
      <c r="AE424" s="33"/>
    </row>
    <row r="425" spans="1:31" s="14" customFormat="1">
      <c r="A425" s="16"/>
      <c r="B425" s="16"/>
      <c r="C425" s="16"/>
      <c r="D425" s="16"/>
      <c r="P425" s="18"/>
      <c r="Q425" s="18"/>
      <c r="R425" s="18"/>
      <c r="S425" s="18"/>
      <c r="T425" s="18"/>
      <c r="AE425" s="33"/>
    </row>
    <row r="426" spans="1:31" s="14" customFormat="1">
      <c r="A426" s="16"/>
      <c r="B426" s="16"/>
      <c r="C426" s="16"/>
      <c r="D426" s="16"/>
      <c r="P426" s="18"/>
      <c r="Q426" s="18"/>
      <c r="R426" s="18"/>
      <c r="S426" s="18"/>
      <c r="T426" s="18"/>
      <c r="AE426" s="33"/>
    </row>
    <row r="427" spans="1:31" s="14" customFormat="1">
      <c r="A427" s="16"/>
      <c r="B427" s="16"/>
      <c r="C427" s="16"/>
      <c r="D427" s="16"/>
      <c r="P427" s="18"/>
      <c r="Q427" s="18"/>
      <c r="R427" s="18"/>
      <c r="S427" s="18"/>
      <c r="T427" s="18"/>
      <c r="AE427" s="33"/>
    </row>
    <row r="428" spans="1:31" s="14" customFormat="1">
      <c r="A428" s="16"/>
      <c r="B428" s="16"/>
      <c r="C428" s="16"/>
      <c r="D428" s="16"/>
      <c r="P428" s="18"/>
      <c r="Q428" s="18"/>
      <c r="R428" s="18"/>
      <c r="S428" s="18"/>
      <c r="T428" s="18"/>
      <c r="AE428" s="33"/>
    </row>
    <row r="429" spans="1:31" s="14" customFormat="1">
      <c r="A429" s="16"/>
      <c r="B429" s="16"/>
      <c r="C429" s="16"/>
      <c r="D429" s="16"/>
      <c r="P429" s="18"/>
      <c r="Q429" s="18"/>
      <c r="R429" s="18"/>
      <c r="S429" s="18"/>
      <c r="T429" s="18"/>
      <c r="AE429" s="33"/>
    </row>
    <row r="430" spans="1:31" s="14" customFormat="1">
      <c r="A430" s="16"/>
      <c r="B430" s="16"/>
      <c r="C430" s="16"/>
      <c r="D430" s="16"/>
      <c r="P430" s="18"/>
      <c r="Q430" s="18"/>
      <c r="R430" s="18"/>
      <c r="S430" s="18"/>
      <c r="T430" s="18"/>
      <c r="AE430" s="33"/>
    </row>
    <row r="431" spans="1:31" s="14" customFormat="1">
      <c r="A431" s="16"/>
      <c r="B431" s="16"/>
      <c r="C431" s="16"/>
      <c r="D431" s="16"/>
      <c r="P431" s="18"/>
      <c r="Q431" s="18"/>
      <c r="R431" s="18"/>
      <c r="S431" s="18"/>
      <c r="T431" s="18"/>
      <c r="AE431" s="33"/>
    </row>
    <row r="432" spans="1:31" s="14" customFormat="1">
      <c r="A432" s="16"/>
      <c r="B432" s="16"/>
      <c r="C432" s="16"/>
      <c r="D432" s="16"/>
      <c r="P432" s="18"/>
      <c r="Q432" s="18"/>
      <c r="R432" s="18"/>
      <c r="S432" s="18"/>
      <c r="T432" s="18"/>
      <c r="AE432" s="33"/>
    </row>
    <row r="433" spans="1:31" s="14" customFormat="1">
      <c r="A433" s="16"/>
      <c r="B433" s="16"/>
      <c r="C433" s="16"/>
      <c r="D433" s="16"/>
      <c r="P433" s="18"/>
      <c r="Q433" s="18"/>
      <c r="R433" s="18"/>
      <c r="S433" s="18"/>
      <c r="T433" s="18"/>
      <c r="AE433" s="33"/>
    </row>
    <row r="434" spans="1:31" s="14" customFormat="1">
      <c r="A434" s="16"/>
      <c r="B434" s="16"/>
      <c r="C434" s="16"/>
      <c r="D434" s="16"/>
      <c r="P434" s="18"/>
      <c r="Q434" s="18"/>
      <c r="R434" s="18"/>
      <c r="S434" s="18"/>
      <c r="T434" s="18"/>
      <c r="AE434" s="33"/>
    </row>
    <row r="435" spans="1:31" s="14" customFormat="1">
      <c r="A435" s="16"/>
      <c r="B435" s="16"/>
      <c r="C435" s="16"/>
      <c r="D435" s="16"/>
      <c r="P435" s="18"/>
      <c r="Q435" s="18"/>
      <c r="R435" s="18"/>
      <c r="S435" s="18"/>
      <c r="T435" s="18"/>
      <c r="AE435" s="33"/>
    </row>
    <row r="436" spans="1:31" s="14" customFormat="1">
      <c r="A436" s="16"/>
      <c r="B436" s="16"/>
      <c r="C436" s="16"/>
      <c r="D436" s="16"/>
      <c r="P436" s="18"/>
      <c r="Q436" s="18"/>
      <c r="R436" s="18"/>
      <c r="S436" s="18"/>
      <c r="T436" s="18"/>
      <c r="AE436" s="33"/>
    </row>
    <row r="437" spans="1:31" s="14" customFormat="1">
      <c r="A437" s="16"/>
      <c r="B437" s="16"/>
      <c r="C437" s="16"/>
      <c r="D437" s="16"/>
      <c r="P437" s="18"/>
      <c r="Q437" s="18"/>
      <c r="R437" s="18"/>
      <c r="S437" s="18"/>
      <c r="T437" s="18"/>
      <c r="AE437" s="33"/>
    </row>
    <row r="438" spans="1:31" s="14" customFormat="1">
      <c r="A438" s="16"/>
      <c r="B438" s="16"/>
      <c r="C438" s="16"/>
      <c r="D438" s="16"/>
      <c r="P438" s="18"/>
      <c r="Q438" s="18"/>
      <c r="R438" s="18"/>
      <c r="S438" s="18"/>
      <c r="T438" s="18"/>
      <c r="AE438" s="33"/>
    </row>
    <row r="439" spans="1:31" s="14" customFormat="1">
      <c r="A439" s="16"/>
      <c r="B439" s="16"/>
      <c r="C439" s="16"/>
      <c r="D439" s="16"/>
      <c r="P439" s="18"/>
      <c r="Q439" s="18"/>
      <c r="R439" s="18"/>
      <c r="S439" s="18"/>
      <c r="T439" s="18"/>
      <c r="AE439" s="33"/>
    </row>
    <row r="440" spans="1:31" s="14" customFormat="1">
      <c r="A440" s="16"/>
      <c r="B440" s="16"/>
      <c r="C440" s="16"/>
      <c r="D440" s="16"/>
      <c r="P440" s="18"/>
      <c r="Q440" s="18"/>
      <c r="R440" s="18"/>
      <c r="S440" s="18"/>
      <c r="T440" s="18"/>
      <c r="AE440" s="33"/>
    </row>
    <row r="441" spans="1:31" s="14" customFormat="1">
      <c r="A441" s="16"/>
      <c r="B441" s="16"/>
      <c r="C441" s="16"/>
      <c r="D441" s="16"/>
      <c r="P441" s="18"/>
      <c r="Q441" s="18"/>
      <c r="R441" s="18"/>
      <c r="S441" s="18"/>
      <c r="T441" s="18"/>
      <c r="AE441" s="33"/>
    </row>
    <row r="442" spans="1:31" s="14" customFormat="1">
      <c r="A442" s="16"/>
      <c r="B442" s="16"/>
      <c r="C442" s="16"/>
      <c r="D442" s="16"/>
      <c r="P442" s="18"/>
      <c r="Q442" s="18"/>
      <c r="R442" s="18"/>
      <c r="S442" s="18"/>
      <c r="T442" s="18"/>
      <c r="AE442" s="33"/>
    </row>
    <row r="443" spans="1:31" s="14" customFormat="1">
      <c r="A443" s="16"/>
      <c r="B443" s="16"/>
      <c r="C443" s="16"/>
      <c r="D443" s="16"/>
      <c r="P443" s="18"/>
      <c r="Q443" s="18"/>
      <c r="R443" s="18"/>
      <c r="S443" s="18"/>
      <c r="T443" s="18"/>
      <c r="AE443" s="33"/>
    </row>
    <row r="444" spans="1:31" s="14" customFormat="1">
      <c r="A444" s="16"/>
      <c r="B444" s="16"/>
      <c r="C444" s="16"/>
      <c r="D444" s="16"/>
      <c r="P444" s="18"/>
      <c r="Q444" s="18"/>
      <c r="R444" s="18"/>
      <c r="S444" s="18"/>
      <c r="T444" s="18"/>
      <c r="AE444" s="33"/>
    </row>
    <row r="445" spans="1:31" s="14" customFormat="1">
      <c r="A445" s="16"/>
      <c r="B445" s="16"/>
      <c r="C445" s="16"/>
      <c r="D445" s="16"/>
      <c r="P445" s="18"/>
      <c r="Q445" s="18"/>
      <c r="R445" s="18"/>
      <c r="S445" s="18"/>
      <c r="T445" s="18"/>
      <c r="AE445" s="33"/>
    </row>
    <row r="446" spans="1:31" s="14" customFormat="1">
      <c r="A446" s="16"/>
      <c r="B446" s="16"/>
      <c r="C446" s="16"/>
      <c r="D446" s="16"/>
      <c r="P446" s="18"/>
      <c r="Q446" s="18"/>
      <c r="R446" s="18"/>
      <c r="S446" s="18"/>
      <c r="T446" s="18"/>
      <c r="AE446" s="33"/>
    </row>
    <row r="447" spans="1:31" s="14" customFormat="1">
      <c r="A447" s="16"/>
      <c r="B447" s="16"/>
      <c r="C447" s="16"/>
      <c r="D447" s="16"/>
      <c r="P447" s="18"/>
      <c r="Q447" s="18"/>
      <c r="R447" s="18"/>
      <c r="S447" s="18"/>
      <c r="T447" s="18"/>
      <c r="AE447" s="33"/>
    </row>
    <row r="448" spans="1:31" s="14" customFormat="1">
      <c r="A448" s="16"/>
      <c r="B448" s="16"/>
      <c r="C448" s="16"/>
      <c r="D448" s="16"/>
      <c r="P448" s="18"/>
      <c r="Q448" s="18"/>
      <c r="R448" s="18"/>
      <c r="S448" s="18"/>
      <c r="T448" s="18"/>
      <c r="AE448" s="33"/>
    </row>
    <row r="449" spans="1:31" s="14" customFormat="1">
      <c r="A449" s="16"/>
      <c r="B449" s="16"/>
      <c r="C449" s="16"/>
      <c r="D449" s="16"/>
      <c r="P449" s="18"/>
      <c r="Q449" s="18"/>
      <c r="R449" s="18"/>
      <c r="S449" s="18"/>
      <c r="T449" s="18"/>
      <c r="AE449" s="33"/>
    </row>
    <row r="450" spans="1:31" s="14" customFormat="1">
      <c r="A450" s="16"/>
      <c r="B450" s="16"/>
      <c r="C450" s="16"/>
      <c r="D450" s="16"/>
      <c r="P450" s="18"/>
      <c r="Q450" s="18"/>
      <c r="R450" s="18"/>
      <c r="S450" s="18"/>
      <c r="T450" s="18"/>
      <c r="AE450" s="33"/>
    </row>
    <row r="451" spans="1:31" s="14" customFormat="1">
      <c r="A451" s="16"/>
      <c r="B451" s="16"/>
      <c r="C451" s="16"/>
      <c r="D451" s="16"/>
      <c r="P451" s="18"/>
      <c r="Q451" s="18"/>
      <c r="R451" s="18"/>
      <c r="S451" s="18"/>
      <c r="T451" s="18"/>
      <c r="AE451" s="33"/>
    </row>
    <row r="452" spans="1:31" s="14" customFormat="1">
      <c r="A452" s="16"/>
      <c r="B452" s="16"/>
      <c r="C452" s="16"/>
      <c r="D452" s="16"/>
      <c r="P452" s="18"/>
      <c r="Q452" s="18"/>
      <c r="R452" s="18"/>
      <c r="S452" s="18"/>
      <c r="T452" s="18"/>
      <c r="AE452" s="33"/>
    </row>
    <row r="453" spans="1:31" s="14" customFormat="1">
      <c r="A453" s="16"/>
      <c r="B453" s="16"/>
      <c r="C453" s="16"/>
      <c r="D453" s="16"/>
      <c r="P453" s="18"/>
      <c r="Q453" s="18"/>
      <c r="R453" s="18"/>
      <c r="S453" s="18"/>
      <c r="T453" s="18"/>
      <c r="AE453" s="33"/>
    </row>
    <row r="454" spans="1:31" s="14" customFormat="1">
      <c r="A454" s="16"/>
      <c r="B454" s="16"/>
      <c r="C454" s="16"/>
      <c r="D454" s="16"/>
      <c r="P454" s="18"/>
      <c r="Q454" s="18"/>
      <c r="R454" s="18"/>
      <c r="S454" s="18"/>
      <c r="T454" s="18"/>
      <c r="AE454" s="33"/>
    </row>
    <row r="455" spans="1:31" s="14" customFormat="1">
      <c r="A455" s="16"/>
      <c r="B455" s="16"/>
      <c r="C455" s="16"/>
      <c r="D455" s="16"/>
      <c r="P455" s="18"/>
      <c r="Q455" s="18"/>
      <c r="R455" s="18"/>
      <c r="S455" s="18"/>
      <c r="T455" s="18"/>
      <c r="AE455" s="33"/>
    </row>
    <row r="456" spans="1:31" s="14" customFormat="1">
      <c r="A456" s="16"/>
      <c r="B456" s="16"/>
      <c r="C456" s="16"/>
      <c r="D456" s="16"/>
      <c r="P456" s="18"/>
      <c r="Q456" s="18"/>
      <c r="R456" s="18"/>
      <c r="S456" s="18"/>
      <c r="T456" s="18"/>
      <c r="AE456" s="33"/>
    </row>
    <row r="457" spans="1:31" s="14" customFormat="1">
      <c r="A457" s="16"/>
      <c r="B457" s="16"/>
      <c r="C457" s="16"/>
      <c r="D457" s="16"/>
      <c r="P457" s="18"/>
      <c r="Q457" s="18"/>
      <c r="R457" s="18"/>
      <c r="S457" s="18"/>
      <c r="T457" s="18"/>
      <c r="AE457" s="33"/>
    </row>
    <row r="458" spans="1:31" s="14" customFormat="1">
      <c r="A458" s="16"/>
      <c r="B458" s="16"/>
      <c r="C458" s="16"/>
      <c r="D458" s="16"/>
      <c r="P458" s="18"/>
      <c r="Q458" s="18"/>
      <c r="R458" s="18"/>
      <c r="S458" s="18"/>
      <c r="T458" s="18"/>
      <c r="AE458" s="33"/>
    </row>
    <row r="459" spans="1:31" s="14" customFormat="1">
      <c r="A459" s="16"/>
      <c r="B459" s="16"/>
      <c r="C459" s="16"/>
      <c r="D459" s="16"/>
      <c r="P459" s="18"/>
      <c r="Q459" s="18"/>
      <c r="R459" s="18"/>
      <c r="S459" s="18"/>
      <c r="T459" s="18"/>
      <c r="AE459" s="33"/>
    </row>
    <row r="460" spans="1:31" s="14" customFormat="1">
      <c r="A460" s="16"/>
      <c r="B460" s="16"/>
      <c r="C460" s="16"/>
      <c r="D460" s="16"/>
      <c r="P460" s="18"/>
      <c r="Q460" s="18"/>
      <c r="R460" s="18"/>
      <c r="S460" s="18"/>
      <c r="T460" s="18"/>
      <c r="AE460" s="33"/>
    </row>
    <row r="461" spans="1:31" s="14" customFormat="1">
      <c r="A461" s="16"/>
      <c r="B461" s="16"/>
      <c r="C461" s="16"/>
      <c r="D461" s="16"/>
      <c r="P461" s="18"/>
      <c r="Q461" s="18"/>
      <c r="R461" s="18"/>
      <c r="S461" s="18"/>
      <c r="T461" s="18"/>
      <c r="AE461" s="33"/>
    </row>
    <row r="462" spans="1:31" s="14" customFormat="1">
      <c r="A462" s="16"/>
      <c r="B462" s="16"/>
      <c r="C462" s="16"/>
      <c r="D462" s="16"/>
      <c r="P462" s="18"/>
      <c r="Q462" s="18"/>
      <c r="R462" s="18"/>
      <c r="S462" s="18"/>
      <c r="T462" s="18"/>
      <c r="AE462" s="33"/>
    </row>
    <row r="463" spans="1:31" s="14" customFormat="1">
      <c r="A463" s="16"/>
      <c r="B463" s="16"/>
      <c r="C463" s="16"/>
      <c r="D463" s="16"/>
      <c r="P463" s="18"/>
      <c r="Q463" s="18"/>
      <c r="R463" s="18"/>
      <c r="S463" s="18"/>
      <c r="T463" s="18"/>
      <c r="AE463" s="33"/>
    </row>
    <row r="464" spans="1:31" s="14" customFormat="1">
      <c r="A464" s="16"/>
      <c r="B464" s="16"/>
      <c r="C464" s="16"/>
      <c r="D464" s="16"/>
      <c r="P464" s="18"/>
      <c r="Q464" s="18"/>
      <c r="R464" s="18"/>
      <c r="S464" s="18"/>
      <c r="T464" s="18"/>
      <c r="AE464" s="33"/>
    </row>
    <row r="465" spans="1:31" s="14" customFormat="1">
      <c r="A465" s="16"/>
      <c r="B465" s="16"/>
      <c r="C465" s="16"/>
      <c r="D465" s="16"/>
      <c r="P465" s="18"/>
      <c r="Q465" s="18"/>
      <c r="R465" s="18"/>
      <c r="S465" s="18"/>
      <c r="T465" s="18"/>
      <c r="AE465" s="33"/>
    </row>
    <row r="466" spans="1:31" s="14" customFormat="1">
      <c r="A466" s="16"/>
      <c r="B466" s="16"/>
      <c r="C466" s="16"/>
      <c r="D466" s="16"/>
      <c r="P466" s="18"/>
      <c r="Q466" s="18"/>
      <c r="R466" s="18"/>
      <c r="S466" s="18"/>
      <c r="T466" s="18"/>
      <c r="AE466" s="33"/>
    </row>
    <row r="467" spans="1:31" s="14" customFormat="1">
      <c r="A467" s="16"/>
      <c r="B467" s="16"/>
      <c r="C467" s="16"/>
      <c r="D467" s="16"/>
      <c r="P467" s="18"/>
      <c r="Q467" s="18"/>
      <c r="R467" s="18"/>
      <c r="S467" s="18"/>
      <c r="T467" s="18"/>
      <c r="AE467" s="33"/>
    </row>
    <row r="468" spans="1:31" s="14" customFormat="1">
      <c r="A468" s="16"/>
      <c r="B468" s="16"/>
      <c r="C468" s="16"/>
      <c r="D468" s="16"/>
      <c r="P468" s="18"/>
      <c r="Q468" s="18"/>
      <c r="R468" s="18"/>
      <c r="S468" s="18"/>
      <c r="T468" s="18"/>
      <c r="AE468" s="33"/>
    </row>
    <row r="469" spans="1:31" s="14" customFormat="1">
      <c r="A469" s="16"/>
      <c r="B469" s="16"/>
      <c r="C469" s="16"/>
      <c r="D469" s="16"/>
      <c r="P469" s="18"/>
      <c r="Q469" s="18"/>
      <c r="R469" s="18"/>
      <c r="S469" s="18"/>
      <c r="T469" s="18"/>
      <c r="AE469" s="33"/>
    </row>
    <row r="470" spans="1:31" s="14" customFormat="1">
      <c r="A470" s="16"/>
      <c r="B470" s="16"/>
      <c r="C470" s="16"/>
      <c r="D470" s="16"/>
      <c r="P470" s="18"/>
      <c r="Q470" s="18"/>
      <c r="R470" s="18"/>
      <c r="S470" s="18"/>
      <c r="T470" s="18"/>
      <c r="AE470" s="33"/>
    </row>
    <row r="471" spans="1:31" s="14" customFormat="1">
      <c r="A471" s="16"/>
      <c r="B471" s="16"/>
      <c r="C471" s="16"/>
      <c r="D471" s="16"/>
      <c r="P471" s="18"/>
      <c r="Q471" s="18"/>
      <c r="R471" s="18"/>
      <c r="S471" s="18"/>
      <c r="T471" s="18"/>
      <c r="AE471" s="33"/>
    </row>
    <row r="472" spans="1:31" s="14" customFormat="1">
      <c r="A472" s="16"/>
      <c r="B472" s="16"/>
      <c r="C472" s="16"/>
      <c r="D472" s="16"/>
      <c r="P472" s="18"/>
      <c r="Q472" s="18"/>
      <c r="R472" s="18"/>
      <c r="S472" s="18"/>
      <c r="T472" s="18"/>
      <c r="AE472" s="33"/>
    </row>
    <row r="473" spans="1:31" s="14" customFormat="1">
      <c r="A473" s="16"/>
      <c r="B473" s="16"/>
      <c r="C473" s="16"/>
      <c r="D473" s="16"/>
      <c r="P473" s="18"/>
      <c r="Q473" s="18"/>
      <c r="R473" s="18"/>
      <c r="S473" s="18"/>
      <c r="T473" s="18"/>
      <c r="AE473" s="33"/>
    </row>
    <row r="474" spans="1:31" s="14" customFormat="1">
      <c r="A474" s="16"/>
      <c r="B474" s="16"/>
      <c r="C474" s="16"/>
      <c r="D474" s="16"/>
      <c r="P474" s="18"/>
      <c r="Q474" s="18"/>
      <c r="R474" s="18"/>
      <c r="S474" s="18"/>
      <c r="T474" s="18"/>
      <c r="AE474" s="33"/>
    </row>
    <row r="475" spans="1:31" s="14" customFormat="1">
      <c r="A475" s="16"/>
      <c r="B475" s="16"/>
      <c r="C475" s="16"/>
      <c r="D475" s="16"/>
      <c r="P475" s="18"/>
      <c r="Q475" s="18"/>
      <c r="R475" s="18"/>
      <c r="S475" s="18"/>
      <c r="T475" s="18"/>
      <c r="AE475" s="33"/>
    </row>
    <row r="476" spans="1:31" s="14" customFormat="1">
      <c r="A476" s="16"/>
      <c r="B476" s="16"/>
      <c r="C476" s="16"/>
      <c r="D476" s="16"/>
      <c r="P476" s="18"/>
      <c r="Q476" s="18"/>
      <c r="R476" s="18"/>
      <c r="S476" s="18"/>
      <c r="T476" s="18"/>
      <c r="AE476" s="33"/>
    </row>
    <row r="477" spans="1:31" s="14" customFormat="1">
      <c r="A477" s="16"/>
      <c r="B477" s="16"/>
      <c r="C477" s="16"/>
      <c r="D477" s="16"/>
      <c r="P477" s="18"/>
      <c r="Q477" s="18"/>
      <c r="R477" s="18"/>
      <c r="S477" s="18"/>
      <c r="T477" s="18"/>
      <c r="AE477" s="33"/>
    </row>
    <row r="478" spans="1:31" s="14" customFormat="1">
      <c r="A478" s="16"/>
      <c r="B478" s="16"/>
      <c r="C478" s="16"/>
      <c r="D478" s="16"/>
      <c r="P478" s="18"/>
      <c r="Q478" s="18"/>
      <c r="R478" s="18"/>
      <c r="S478" s="18"/>
      <c r="T478" s="18"/>
      <c r="AE478" s="33"/>
    </row>
    <row r="479" spans="1:31" s="14" customFormat="1">
      <c r="A479" s="16"/>
      <c r="B479" s="16"/>
      <c r="C479" s="16"/>
      <c r="D479" s="16"/>
      <c r="P479" s="18"/>
      <c r="Q479" s="18"/>
      <c r="R479" s="18"/>
      <c r="S479" s="18"/>
      <c r="T479" s="18"/>
      <c r="AE479" s="33"/>
    </row>
    <row r="480" spans="1:31" s="14" customFormat="1">
      <c r="A480" s="16"/>
      <c r="B480" s="16"/>
      <c r="C480" s="16"/>
      <c r="D480" s="16"/>
      <c r="P480" s="18"/>
      <c r="Q480" s="18"/>
      <c r="R480" s="18"/>
      <c r="S480" s="18"/>
      <c r="T480" s="18"/>
      <c r="AE480" s="33"/>
    </row>
    <row r="481" spans="1:31" s="14" customFormat="1">
      <c r="A481" s="16"/>
      <c r="B481" s="16"/>
      <c r="C481" s="16"/>
      <c r="D481" s="16"/>
      <c r="P481" s="18"/>
      <c r="Q481" s="18"/>
      <c r="R481" s="18"/>
      <c r="S481" s="18"/>
      <c r="T481" s="18"/>
      <c r="AE481" s="33"/>
    </row>
    <row r="482" spans="1:31" s="14" customFormat="1">
      <c r="A482" s="16"/>
      <c r="B482" s="16"/>
      <c r="C482" s="16"/>
      <c r="D482" s="16"/>
      <c r="P482" s="18"/>
      <c r="Q482" s="18"/>
      <c r="R482" s="18"/>
      <c r="S482" s="18"/>
      <c r="T482" s="18"/>
      <c r="AE482" s="33"/>
    </row>
    <row r="483" spans="1:31" s="14" customFormat="1">
      <c r="A483" s="16"/>
      <c r="B483" s="16"/>
      <c r="C483" s="16"/>
      <c r="D483" s="16"/>
      <c r="P483" s="18"/>
      <c r="Q483" s="18"/>
      <c r="R483" s="18"/>
      <c r="S483" s="18"/>
      <c r="T483" s="18"/>
      <c r="AE483" s="33"/>
    </row>
    <row r="484" spans="1:31" s="14" customFormat="1">
      <c r="A484" s="16"/>
      <c r="B484" s="16"/>
      <c r="C484" s="16"/>
      <c r="D484" s="16"/>
      <c r="P484" s="18"/>
      <c r="Q484" s="18"/>
      <c r="R484" s="18"/>
      <c r="S484" s="18"/>
      <c r="T484" s="18"/>
      <c r="AE484" s="33"/>
    </row>
    <row r="485" spans="1:31" s="14" customFormat="1">
      <c r="A485" s="16"/>
      <c r="B485" s="16"/>
      <c r="C485" s="16"/>
      <c r="D485" s="16"/>
      <c r="P485" s="18"/>
      <c r="Q485" s="18"/>
      <c r="R485" s="18"/>
      <c r="S485" s="18"/>
      <c r="T485" s="18"/>
      <c r="AE485" s="33"/>
    </row>
    <row r="486" spans="1:31" s="14" customFormat="1">
      <c r="A486" s="16"/>
      <c r="B486" s="16"/>
      <c r="C486" s="16"/>
      <c r="D486" s="16"/>
      <c r="P486" s="18"/>
      <c r="Q486" s="18"/>
      <c r="R486" s="18"/>
      <c r="S486" s="18"/>
      <c r="T486" s="18"/>
      <c r="AE486" s="33"/>
    </row>
    <row r="487" spans="1:31" s="14" customFormat="1">
      <c r="A487" s="16"/>
      <c r="B487" s="16"/>
      <c r="C487" s="16"/>
      <c r="D487" s="16"/>
      <c r="P487" s="18"/>
      <c r="Q487" s="18"/>
      <c r="R487" s="18"/>
      <c r="S487" s="18"/>
      <c r="T487" s="18"/>
      <c r="AE487" s="33"/>
    </row>
    <row r="488" spans="1:31" s="14" customFormat="1">
      <c r="A488" s="16"/>
      <c r="B488" s="16"/>
      <c r="C488" s="16"/>
      <c r="D488" s="16"/>
      <c r="P488" s="18"/>
      <c r="Q488" s="18"/>
      <c r="R488" s="18"/>
      <c r="S488" s="18"/>
      <c r="T488" s="18"/>
      <c r="AE488" s="33"/>
    </row>
    <row r="489" spans="1:31" s="14" customFormat="1">
      <c r="A489" s="16"/>
      <c r="B489" s="16"/>
      <c r="C489" s="16"/>
      <c r="D489" s="16"/>
      <c r="P489" s="18"/>
      <c r="Q489" s="18"/>
      <c r="R489" s="18"/>
      <c r="S489" s="18"/>
      <c r="T489" s="18"/>
      <c r="AE489" s="33"/>
    </row>
    <row r="490" spans="1:31" s="14" customFormat="1">
      <c r="A490" s="16"/>
      <c r="B490" s="16"/>
      <c r="C490" s="16"/>
      <c r="D490" s="16"/>
      <c r="P490" s="18"/>
      <c r="Q490" s="18"/>
      <c r="R490" s="18"/>
      <c r="S490" s="18"/>
      <c r="T490" s="18"/>
      <c r="AE490" s="33"/>
    </row>
    <row r="491" spans="1:31" s="14" customFormat="1">
      <c r="A491" s="16"/>
      <c r="B491" s="16"/>
      <c r="C491" s="16"/>
      <c r="D491" s="16"/>
      <c r="P491" s="18"/>
      <c r="Q491" s="18"/>
      <c r="R491" s="18"/>
      <c r="S491" s="18"/>
      <c r="T491" s="18"/>
      <c r="AE491" s="33"/>
    </row>
    <row r="492" spans="1:31" s="14" customFormat="1">
      <c r="A492" s="16"/>
      <c r="B492" s="16"/>
      <c r="C492" s="16"/>
      <c r="D492" s="16"/>
      <c r="P492" s="18"/>
      <c r="Q492" s="18"/>
      <c r="R492" s="18"/>
      <c r="S492" s="18"/>
      <c r="T492" s="18"/>
      <c r="AE492" s="33"/>
    </row>
    <row r="493" spans="1:31" s="14" customFormat="1">
      <c r="A493" s="16"/>
      <c r="B493" s="16"/>
      <c r="C493" s="16"/>
      <c r="D493" s="16"/>
      <c r="P493" s="18"/>
      <c r="Q493" s="18"/>
      <c r="R493" s="18"/>
      <c r="S493" s="18"/>
      <c r="T493" s="18"/>
      <c r="AE493" s="33"/>
    </row>
    <row r="494" spans="1:31" s="14" customFormat="1">
      <c r="A494" s="16"/>
      <c r="B494" s="16"/>
      <c r="C494" s="16"/>
      <c r="D494" s="16"/>
      <c r="P494" s="18"/>
      <c r="Q494" s="18"/>
      <c r="R494" s="18"/>
      <c r="S494" s="18"/>
      <c r="T494" s="18"/>
      <c r="AE494" s="33"/>
    </row>
    <row r="495" spans="1:31" s="14" customFormat="1">
      <c r="A495" s="16"/>
      <c r="B495" s="16"/>
      <c r="C495" s="16"/>
      <c r="D495" s="16"/>
      <c r="P495" s="18"/>
      <c r="Q495" s="18"/>
      <c r="R495" s="18"/>
      <c r="S495" s="18"/>
      <c r="T495" s="18"/>
      <c r="AE495" s="33"/>
    </row>
    <row r="496" spans="1:31" s="14" customFormat="1">
      <c r="A496" s="16"/>
      <c r="B496" s="16"/>
      <c r="C496" s="16"/>
      <c r="D496" s="16"/>
      <c r="P496" s="18"/>
      <c r="Q496" s="18"/>
      <c r="R496" s="18"/>
      <c r="S496" s="18"/>
      <c r="T496" s="18"/>
      <c r="AE496" s="33"/>
    </row>
    <row r="497" spans="1:31" s="14" customFormat="1">
      <c r="A497" s="16"/>
      <c r="B497" s="16"/>
      <c r="C497" s="16"/>
      <c r="D497" s="16"/>
      <c r="P497" s="18"/>
      <c r="Q497" s="18"/>
      <c r="R497" s="18"/>
      <c r="S497" s="18"/>
      <c r="T497" s="18"/>
      <c r="AE497" s="33"/>
    </row>
    <row r="498" spans="1:31" s="14" customFormat="1">
      <c r="A498" s="16"/>
      <c r="B498" s="16"/>
      <c r="C498" s="16"/>
      <c r="D498" s="16"/>
      <c r="P498" s="18"/>
      <c r="Q498" s="18"/>
      <c r="R498" s="18"/>
      <c r="S498" s="18"/>
      <c r="T498" s="18"/>
      <c r="AE498" s="33"/>
    </row>
    <row r="499" spans="1:31" s="14" customFormat="1">
      <c r="A499" s="16"/>
      <c r="B499" s="16"/>
      <c r="C499" s="16"/>
      <c r="D499" s="16"/>
      <c r="P499" s="18"/>
      <c r="Q499" s="18"/>
      <c r="R499" s="18"/>
      <c r="S499" s="18"/>
      <c r="T499" s="18"/>
      <c r="AE499" s="33"/>
    </row>
    <row r="500" spans="1:31" s="14" customFormat="1">
      <c r="A500" s="16"/>
      <c r="B500" s="16"/>
      <c r="C500" s="16"/>
      <c r="D500" s="16"/>
      <c r="P500" s="18"/>
      <c r="Q500" s="18"/>
      <c r="R500" s="18"/>
      <c r="S500" s="18"/>
      <c r="T500" s="18"/>
      <c r="AE500" s="33"/>
    </row>
    <row r="501" spans="1:31" s="14" customFormat="1">
      <c r="A501" s="16"/>
      <c r="B501" s="16"/>
      <c r="C501" s="16"/>
      <c r="D501" s="16"/>
      <c r="P501" s="18"/>
      <c r="Q501" s="18"/>
      <c r="R501" s="18"/>
      <c r="S501" s="18"/>
      <c r="T501" s="18"/>
      <c r="AE501" s="33"/>
    </row>
    <row r="502" spans="1:31" s="14" customFormat="1">
      <c r="A502" s="16"/>
      <c r="B502" s="16"/>
      <c r="C502" s="16"/>
      <c r="D502" s="16"/>
      <c r="P502" s="18"/>
      <c r="Q502" s="18"/>
      <c r="R502" s="18"/>
      <c r="S502" s="18"/>
      <c r="T502" s="18"/>
      <c r="AE502" s="33"/>
    </row>
    <row r="503" spans="1:31" s="14" customFormat="1">
      <c r="A503" s="16"/>
      <c r="B503" s="16"/>
      <c r="C503" s="16"/>
      <c r="D503" s="16"/>
      <c r="P503" s="18"/>
      <c r="Q503" s="18"/>
      <c r="R503" s="18"/>
      <c r="S503" s="18"/>
      <c r="T503" s="18"/>
      <c r="AE503" s="33"/>
    </row>
    <row r="504" spans="1:31" s="14" customFormat="1">
      <c r="A504" s="16"/>
      <c r="B504" s="16"/>
      <c r="C504" s="16"/>
      <c r="D504" s="16"/>
      <c r="P504" s="18"/>
      <c r="Q504" s="18"/>
      <c r="R504" s="18"/>
      <c r="S504" s="18"/>
      <c r="T504" s="18"/>
      <c r="AE504" s="33"/>
    </row>
    <row r="505" spans="1:31" s="14" customFormat="1">
      <c r="A505" s="16"/>
      <c r="B505" s="16"/>
      <c r="C505" s="16"/>
      <c r="D505" s="16"/>
      <c r="P505" s="18"/>
      <c r="Q505" s="18"/>
      <c r="R505" s="18"/>
      <c r="S505" s="18"/>
      <c r="T505" s="18"/>
      <c r="AE505" s="33"/>
    </row>
    <row r="506" spans="1:31" s="14" customFormat="1">
      <c r="A506" s="16"/>
      <c r="B506" s="16"/>
      <c r="C506" s="16"/>
      <c r="D506" s="16"/>
      <c r="P506" s="18"/>
      <c r="Q506" s="18"/>
      <c r="R506" s="18"/>
      <c r="S506" s="18"/>
      <c r="T506" s="18"/>
      <c r="AE506" s="33"/>
    </row>
    <row r="507" spans="1:31" s="14" customFormat="1">
      <c r="A507" s="16"/>
      <c r="B507" s="16"/>
      <c r="C507" s="16"/>
      <c r="D507" s="16"/>
      <c r="P507" s="18"/>
      <c r="Q507" s="18"/>
      <c r="R507" s="18"/>
      <c r="S507" s="18"/>
      <c r="T507" s="18"/>
      <c r="AE507" s="33"/>
    </row>
    <row r="508" spans="1:31" s="14" customFormat="1">
      <c r="A508" s="16"/>
      <c r="B508" s="16"/>
      <c r="C508" s="16"/>
      <c r="D508" s="16"/>
      <c r="P508" s="18"/>
      <c r="Q508" s="18"/>
      <c r="R508" s="18"/>
      <c r="S508" s="18"/>
      <c r="T508" s="18"/>
      <c r="AE508" s="33"/>
    </row>
    <row r="509" spans="1:31" s="14" customFormat="1">
      <c r="A509" s="16"/>
      <c r="B509" s="16"/>
      <c r="C509" s="16"/>
      <c r="D509" s="16"/>
      <c r="P509" s="18"/>
      <c r="Q509" s="18"/>
      <c r="R509" s="18"/>
      <c r="S509" s="18"/>
      <c r="T509" s="18"/>
      <c r="AE509" s="33"/>
    </row>
    <row r="510" spans="1:31" s="14" customFormat="1">
      <c r="A510" s="16"/>
      <c r="B510" s="16"/>
      <c r="C510" s="16"/>
      <c r="D510" s="16"/>
      <c r="P510" s="18"/>
      <c r="Q510" s="18"/>
      <c r="R510" s="18"/>
      <c r="S510" s="18"/>
      <c r="T510" s="18"/>
      <c r="AE510" s="33"/>
    </row>
    <row r="511" spans="1:31" s="14" customFormat="1">
      <c r="A511" s="16"/>
      <c r="B511" s="16"/>
      <c r="C511" s="16"/>
      <c r="D511" s="16"/>
      <c r="P511" s="18"/>
      <c r="Q511" s="18"/>
      <c r="R511" s="18"/>
      <c r="S511" s="18"/>
      <c r="T511" s="18"/>
      <c r="AE511" s="33"/>
    </row>
    <row r="512" spans="1:31" s="14" customFormat="1">
      <c r="A512" s="16"/>
      <c r="B512" s="16"/>
      <c r="C512" s="16"/>
      <c r="D512" s="16"/>
      <c r="P512" s="18"/>
      <c r="Q512" s="18"/>
      <c r="R512" s="18"/>
      <c r="S512" s="18"/>
      <c r="T512" s="18"/>
      <c r="AE512" s="33"/>
    </row>
    <row r="513" spans="1:31" s="14" customFormat="1">
      <c r="A513" s="16"/>
      <c r="B513" s="16"/>
      <c r="C513" s="16"/>
      <c r="D513" s="16"/>
      <c r="P513" s="18"/>
      <c r="Q513" s="18"/>
      <c r="R513" s="18"/>
      <c r="S513" s="18"/>
      <c r="T513" s="18"/>
      <c r="AE513" s="33"/>
    </row>
    <row r="514" spans="1:31" s="14" customFormat="1">
      <c r="A514" s="16"/>
      <c r="B514" s="16"/>
      <c r="C514" s="16"/>
      <c r="D514" s="16"/>
      <c r="P514" s="18"/>
      <c r="Q514" s="18"/>
      <c r="R514" s="18"/>
      <c r="S514" s="18"/>
      <c r="T514" s="18"/>
      <c r="AE514" s="33"/>
    </row>
    <row r="515" spans="1:31" s="14" customFormat="1">
      <c r="A515" s="16"/>
      <c r="B515" s="16"/>
      <c r="C515" s="16"/>
      <c r="D515" s="16"/>
      <c r="P515" s="18"/>
      <c r="Q515" s="18"/>
      <c r="R515" s="18"/>
      <c r="S515" s="18"/>
      <c r="T515" s="18"/>
      <c r="AE515" s="33"/>
    </row>
    <row r="516" spans="1:31" s="14" customFormat="1">
      <c r="A516" s="16"/>
      <c r="B516" s="16"/>
      <c r="C516" s="16"/>
      <c r="D516" s="16"/>
      <c r="P516" s="18"/>
      <c r="Q516" s="18"/>
      <c r="R516" s="18"/>
      <c r="S516" s="18"/>
      <c r="T516" s="18"/>
      <c r="AE516" s="33"/>
    </row>
    <row r="517" spans="1:31" s="14" customFormat="1">
      <c r="A517" s="16"/>
      <c r="B517" s="16"/>
      <c r="C517" s="16"/>
      <c r="D517" s="16"/>
      <c r="P517" s="18"/>
      <c r="Q517" s="18"/>
      <c r="R517" s="18"/>
      <c r="S517" s="18"/>
      <c r="T517" s="18"/>
      <c r="AE517" s="33"/>
    </row>
    <row r="518" spans="1:31" s="14" customFormat="1">
      <c r="A518" s="16"/>
      <c r="B518" s="16"/>
      <c r="C518" s="16"/>
      <c r="D518" s="16"/>
      <c r="P518" s="18"/>
      <c r="Q518" s="18"/>
      <c r="R518" s="18"/>
      <c r="S518" s="18"/>
      <c r="T518" s="18"/>
      <c r="AE518" s="33"/>
    </row>
    <row r="519" spans="1:31" s="14" customFormat="1">
      <c r="A519" s="16"/>
      <c r="B519" s="16"/>
      <c r="C519" s="16"/>
      <c r="D519" s="16"/>
      <c r="P519" s="18"/>
      <c r="Q519" s="18"/>
      <c r="R519" s="18"/>
      <c r="S519" s="18"/>
      <c r="T519" s="18"/>
      <c r="AE519" s="33"/>
    </row>
    <row r="520" spans="1:31" s="14" customFormat="1">
      <c r="A520" s="16"/>
      <c r="B520" s="16"/>
      <c r="C520" s="16"/>
      <c r="D520" s="16"/>
      <c r="P520" s="18"/>
      <c r="Q520" s="18"/>
      <c r="R520" s="18"/>
      <c r="S520" s="18"/>
      <c r="T520" s="18"/>
      <c r="AE520" s="33"/>
    </row>
    <row r="521" spans="1:31" s="14" customFormat="1">
      <c r="A521" s="16"/>
      <c r="B521" s="16"/>
      <c r="C521" s="16"/>
      <c r="D521" s="16"/>
      <c r="P521" s="18"/>
      <c r="Q521" s="18"/>
      <c r="R521" s="18"/>
      <c r="S521" s="18"/>
      <c r="T521" s="18"/>
      <c r="AE521" s="33"/>
    </row>
    <row r="522" spans="1:31" s="14" customFormat="1">
      <c r="A522" s="16"/>
      <c r="B522" s="16"/>
      <c r="C522" s="16"/>
      <c r="D522" s="16"/>
      <c r="P522" s="18"/>
      <c r="Q522" s="18"/>
      <c r="R522" s="18"/>
      <c r="S522" s="18"/>
      <c r="T522" s="18"/>
      <c r="AE522" s="33"/>
    </row>
    <row r="523" spans="1:31" s="14" customFormat="1">
      <c r="A523" s="16"/>
      <c r="B523" s="16"/>
      <c r="C523" s="16"/>
      <c r="D523" s="16"/>
      <c r="P523" s="18"/>
      <c r="Q523" s="18"/>
      <c r="R523" s="18"/>
      <c r="S523" s="18"/>
      <c r="T523" s="18"/>
      <c r="AE523" s="33"/>
    </row>
    <row r="524" spans="1:31" s="14" customFormat="1">
      <c r="A524" s="16"/>
      <c r="B524" s="16"/>
      <c r="C524" s="16"/>
      <c r="D524" s="16"/>
      <c r="P524" s="18"/>
      <c r="Q524" s="18"/>
      <c r="R524" s="18"/>
      <c r="S524" s="18"/>
      <c r="T524" s="18"/>
      <c r="AE524" s="33"/>
    </row>
    <row r="525" spans="1:31" s="14" customFormat="1">
      <c r="A525" s="16"/>
      <c r="B525" s="16"/>
      <c r="C525" s="16"/>
      <c r="D525" s="16"/>
      <c r="P525" s="18"/>
      <c r="Q525" s="18"/>
      <c r="R525" s="18"/>
      <c r="S525" s="18"/>
      <c r="T525" s="18"/>
      <c r="AE525" s="33"/>
    </row>
    <row r="526" spans="1:31" s="14" customFormat="1">
      <c r="A526" s="16"/>
      <c r="B526" s="16"/>
      <c r="C526" s="16"/>
      <c r="D526" s="16"/>
      <c r="P526" s="18"/>
      <c r="Q526" s="18"/>
      <c r="R526" s="18"/>
      <c r="S526" s="18"/>
      <c r="T526" s="18"/>
      <c r="AE526" s="33"/>
    </row>
    <row r="527" spans="1:31" s="14" customFormat="1">
      <c r="A527" s="16"/>
      <c r="B527" s="16"/>
      <c r="C527" s="16"/>
      <c r="D527" s="16"/>
      <c r="P527" s="18"/>
      <c r="Q527" s="18"/>
      <c r="R527" s="18"/>
      <c r="S527" s="18"/>
      <c r="T527" s="18"/>
      <c r="AE527" s="33"/>
    </row>
    <row r="528" spans="1:31" s="14" customFormat="1">
      <c r="A528" s="16"/>
      <c r="B528" s="16"/>
      <c r="C528" s="16"/>
      <c r="D528" s="16"/>
      <c r="P528" s="18"/>
      <c r="Q528" s="18"/>
      <c r="R528" s="18"/>
      <c r="S528" s="18"/>
      <c r="T528" s="18"/>
      <c r="AE528" s="33"/>
    </row>
    <row r="529" spans="1:31" s="14" customFormat="1">
      <c r="A529" s="16"/>
      <c r="B529" s="16"/>
      <c r="C529" s="16"/>
      <c r="D529" s="16"/>
      <c r="P529" s="18"/>
      <c r="Q529" s="18"/>
      <c r="R529" s="18"/>
      <c r="S529" s="18"/>
      <c r="T529" s="18"/>
      <c r="AE529" s="33"/>
    </row>
    <row r="530" spans="1:31" s="14" customFormat="1">
      <c r="A530" s="16"/>
      <c r="B530" s="16"/>
      <c r="C530" s="16"/>
      <c r="D530" s="16"/>
      <c r="P530" s="18"/>
      <c r="Q530" s="18"/>
      <c r="R530" s="18"/>
      <c r="S530" s="18"/>
      <c r="T530" s="18"/>
      <c r="AE530" s="33"/>
    </row>
    <row r="531" spans="1:31" s="14" customFormat="1">
      <c r="A531" s="16"/>
      <c r="B531" s="16"/>
      <c r="C531" s="16"/>
      <c r="D531" s="16"/>
      <c r="P531" s="18"/>
      <c r="Q531" s="18"/>
      <c r="R531" s="18"/>
      <c r="S531" s="18"/>
      <c r="T531" s="18"/>
      <c r="AE531" s="33"/>
    </row>
    <row r="532" spans="1:31" s="14" customFormat="1">
      <c r="A532" s="16"/>
      <c r="B532" s="16"/>
      <c r="C532" s="16"/>
      <c r="D532" s="16"/>
      <c r="P532" s="18"/>
      <c r="Q532" s="18"/>
      <c r="R532" s="18"/>
      <c r="S532" s="18"/>
      <c r="T532" s="18"/>
      <c r="AE532" s="33"/>
    </row>
    <row r="533" spans="1:31" s="14" customFormat="1">
      <c r="A533" s="16"/>
      <c r="B533" s="16"/>
      <c r="C533" s="16"/>
      <c r="D533" s="16"/>
      <c r="P533" s="18"/>
      <c r="Q533" s="18"/>
      <c r="R533" s="18"/>
      <c r="S533" s="18"/>
      <c r="T533" s="18"/>
      <c r="AE533" s="33"/>
    </row>
    <row r="534" spans="1:31" s="14" customFormat="1">
      <c r="A534" s="16"/>
      <c r="B534" s="16"/>
      <c r="C534" s="16"/>
      <c r="D534" s="16"/>
      <c r="P534" s="18"/>
      <c r="Q534" s="18"/>
      <c r="R534" s="18"/>
      <c r="S534" s="18"/>
      <c r="T534" s="18"/>
      <c r="AE534" s="33"/>
    </row>
    <row r="535" spans="1:31" s="14" customFormat="1">
      <c r="A535" s="16"/>
      <c r="B535" s="16"/>
      <c r="C535" s="16"/>
      <c r="D535" s="16"/>
      <c r="P535" s="18"/>
      <c r="Q535" s="18"/>
      <c r="R535" s="18"/>
      <c r="S535" s="18"/>
      <c r="T535" s="18"/>
      <c r="AE535" s="33"/>
    </row>
    <row r="536" spans="1:31" s="14" customFormat="1">
      <c r="A536" s="16"/>
      <c r="B536" s="16"/>
      <c r="C536" s="16"/>
      <c r="D536" s="16"/>
      <c r="P536" s="18"/>
      <c r="Q536" s="18"/>
      <c r="R536" s="18"/>
      <c r="S536" s="18"/>
      <c r="T536" s="18"/>
      <c r="AE536" s="33"/>
    </row>
    <row r="537" spans="1:31" s="14" customFormat="1">
      <c r="A537" s="16"/>
      <c r="B537" s="16"/>
      <c r="C537" s="16"/>
      <c r="D537" s="16"/>
      <c r="P537" s="18"/>
      <c r="Q537" s="18"/>
      <c r="R537" s="18"/>
      <c r="S537" s="18"/>
      <c r="T537" s="18"/>
      <c r="AE537" s="33"/>
    </row>
    <row r="538" spans="1:31" s="14" customFormat="1">
      <c r="A538" s="16"/>
      <c r="B538" s="16"/>
      <c r="C538" s="16"/>
      <c r="D538" s="16"/>
      <c r="P538" s="18"/>
      <c r="Q538" s="18"/>
      <c r="R538" s="18"/>
      <c r="S538" s="18"/>
      <c r="T538" s="18"/>
      <c r="AE538" s="33"/>
    </row>
    <row r="539" spans="1:31" s="14" customFormat="1">
      <c r="A539" s="16"/>
      <c r="B539" s="16"/>
      <c r="C539" s="16"/>
      <c r="D539" s="16"/>
      <c r="P539" s="18"/>
      <c r="Q539" s="18"/>
      <c r="R539" s="18"/>
      <c r="S539" s="18"/>
      <c r="T539" s="18"/>
      <c r="AE539" s="33"/>
    </row>
    <row r="540" spans="1:31" s="14" customFormat="1">
      <c r="A540" s="16"/>
      <c r="B540" s="16"/>
      <c r="C540" s="16"/>
      <c r="D540" s="16"/>
      <c r="P540" s="18"/>
      <c r="Q540" s="18"/>
      <c r="R540" s="18"/>
      <c r="S540" s="18"/>
      <c r="T540" s="18"/>
      <c r="AE540" s="33"/>
    </row>
    <row r="541" spans="1:31" s="14" customFormat="1">
      <c r="A541" s="16"/>
      <c r="B541" s="16"/>
      <c r="C541" s="16"/>
      <c r="D541" s="16"/>
      <c r="P541" s="18"/>
      <c r="Q541" s="18"/>
      <c r="R541" s="18"/>
      <c r="S541" s="18"/>
      <c r="T541" s="18"/>
      <c r="AE541" s="33"/>
    </row>
    <row r="542" spans="1:31" s="14" customFormat="1">
      <c r="A542" s="16"/>
      <c r="B542" s="16"/>
      <c r="C542" s="16"/>
      <c r="D542" s="16"/>
      <c r="P542" s="18"/>
      <c r="Q542" s="18"/>
      <c r="R542" s="18"/>
      <c r="S542" s="18"/>
      <c r="T542" s="18"/>
      <c r="AE542" s="33"/>
    </row>
    <row r="543" spans="1:31" s="14" customFormat="1">
      <c r="A543" s="16"/>
      <c r="B543" s="16"/>
      <c r="C543" s="16"/>
      <c r="D543" s="16"/>
      <c r="P543" s="18"/>
      <c r="Q543" s="18"/>
      <c r="R543" s="18"/>
      <c r="S543" s="18"/>
      <c r="T543" s="18"/>
      <c r="AE543" s="33"/>
    </row>
    <row r="544" spans="1:31" s="14" customFormat="1">
      <c r="A544" s="16"/>
      <c r="B544" s="16"/>
      <c r="C544" s="16"/>
      <c r="D544" s="16"/>
      <c r="P544" s="18"/>
      <c r="Q544" s="18"/>
      <c r="R544" s="18"/>
      <c r="S544" s="18"/>
      <c r="T544" s="18"/>
      <c r="AE544" s="33"/>
    </row>
    <row r="545" spans="1:31" s="14" customFormat="1">
      <c r="A545" s="16"/>
      <c r="B545" s="16"/>
      <c r="C545" s="16"/>
      <c r="D545" s="16"/>
      <c r="P545" s="18"/>
      <c r="Q545" s="18"/>
      <c r="R545" s="18"/>
      <c r="S545" s="18"/>
      <c r="T545" s="18"/>
      <c r="AE545" s="33"/>
    </row>
    <row r="546" spans="1:31" s="14" customFormat="1">
      <c r="A546" s="16"/>
      <c r="B546" s="16"/>
      <c r="C546" s="16"/>
      <c r="D546" s="16"/>
      <c r="P546" s="18"/>
      <c r="Q546" s="18"/>
      <c r="R546" s="18"/>
      <c r="S546" s="18"/>
      <c r="T546" s="18"/>
      <c r="AE546" s="33"/>
    </row>
    <row r="547" spans="1:31" s="14" customFormat="1">
      <c r="A547" s="16"/>
      <c r="B547" s="16"/>
      <c r="C547" s="16"/>
      <c r="D547" s="16"/>
      <c r="P547" s="18"/>
      <c r="Q547" s="18"/>
      <c r="R547" s="18"/>
      <c r="S547" s="18"/>
      <c r="T547" s="18"/>
      <c r="AE547" s="33"/>
    </row>
    <row r="548" spans="1:31" s="14" customFormat="1">
      <c r="A548" s="16"/>
      <c r="B548" s="16"/>
      <c r="C548" s="16"/>
      <c r="D548" s="16"/>
      <c r="P548" s="18"/>
      <c r="Q548" s="18"/>
      <c r="R548" s="18"/>
      <c r="S548" s="18"/>
      <c r="T548" s="18"/>
      <c r="AE548" s="33"/>
    </row>
    <row r="549" spans="1:31" s="14" customFormat="1">
      <c r="A549" s="16"/>
      <c r="B549" s="16"/>
      <c r="C549" s="16"/>
      <c r="D549" s="16"/>
      <c r="P549" s="18"/>
      <c r="Q549" s="18"/>
      <c r="R549" s="18"/>
      <c r="S549" s="18"/>
      <c r="T549" s="18"/>
      <c r="AE549" s="33"/>
    </row>
    <row r="550" spans="1:31" s="14" customFormat="1">
      <c r="A550" s="16"/>
      <c r="B550" s="16"/>
      <c r="C550" s="16"/>
      <c r="D550" s="16"/>
      <c r="P550" s="18"/>
      <c r="Q550" s="18"/>
      <c r="R550" s="18"/>
      <c r="S550" s="18"/>
      <c r="T550" s="18"/>
      <c r="AE550" s="33"/>
    </row>
    <row r="551" spans="1:31" s="14" customFormat="1">
      <c r="A551" s="16"/>
      <c r="B551" s="16"/>
      <c r="C551" s="16"/>
      <c r="D551" s="16"/>
      <c r="P551" s="18"/>
      <c r="Q551" s="18"/>
      <c r="R551" s="18"/>
      <c r="S551" s="18"/>
      <c r="T551" s="18"/>
      <c r="AE551" s="33"/>
    </row>
    <row r="552" spans="1:31" s="14" customFormat="1">
      <c r="A552" s="16"/>
      <c r="B552" s="16"/>
      <c r="C552" s="16"/>
      <c r="D552" s="16"/>
      <c r="P552" s="18"/>
      <c r="Q552" s="18"/>
      <c r="R552" s="18"/>
      <c r="S552" s="18"/>
      <c r="T552" s="18"/>
      <c r="AE552" s="33"/>
    </row>
    <row r="553" spans="1:31" s="14" customFormat="1">
      <c r="A553" s="16"/>
      <c r="B553" s="16"/>
      <c r="C553" s="16"/>
      <c r="D553" s="16"/>
      <c r="P553" s="18"/>
      <c r="Q553" s="18"/>
      <c r="R553" s="18"/>
      <c r="S553" s="18"/>
      <c r="T553" s="18"/>
      <c r="AE553" s="33"/>
    </row>
    <row r="554" spans="1:31" s="14" customFormat="1">
      <c r="A554" s="16"/>
      <c r="B554" s="16"/>
      <c r="C554" s="16"/>
      <c r="D554" s="16"/>
      <c r="P554" s="18"/>
      <c r="Q554" s="18"/>
      <c r="R554" s="18"/>
      <c r="S554" s="18"/>
      <c r="T554" s="18"/>
      <c r="AE554" s="33"/>
    </row>
    <row r="555" spans="1:31" s="14" customFormat="1">
      <c r="A555" s="16"/>
      <c r="B555" s="16"/>
      <c r="C555" s="16"/>
      <c r="D555" s="16"/>
      <c r="P555" s="18"/>
      <c r="Q555" s="18"/>
      <c r="R555" s="18"/>
      <c r="S555" s="18"/>
      <c r="T555" s="18"/>
      <c r="AE555" s="33"/>
    </row>
    <row r="556" spans="1:31" s="14" customFormat="1">
      <c r="A556" s="16"/>
      <c r="B556" s="16"/>
      <c r="C556" s="16"/>
      <c r="D556" s="16"/>
      <c r="P556" s="18"/>
      <c r="Q556" s="18"/>
      <c r="R556" s="18"/>
      <c r="S556" s="18"/>
      <c r="T556" s="18"/>
      <c r="AE556" s="33"/>
    </row>
    <row r="557" spans="1:31" s="14" customFormat="1">
      <c r="A557" s="16"/>
      <c r="B557" s="16"/>
      <c r="C557" s="16"/>
      <c r="D557" s="16"/>
      <c r="P557" s="18"/>
      <c r="Q557" s="18"/>
      <c r="R557" s="18"/>
      <c r="S557" s="18"/>
      <c r="T557" s="18"/>
      <c r="AE557" s="33"/>
    </row>
    <row r="558" spans="1:31" s="14" customFormat="1">
      <c r="A558" s="16"/>
      <c r="B558" s="16"/>
      <c r="C558" s="16"/>
      <c r="D558" s="16"/>
      <c r="P558" s="18"/>
      <c r="Q558" s="18"/>
      <c r="R558" s="18"/>
      <c r="S558" s="18"/>
      <c r="T558" s="18"/>
      <c r="AE558" s="33"/>
    </row>
    <row r="559" spans="1:31" s="14" customFormat="1">
      <c r="A559" s="16"/>
      <c r="B559" s="16"/>
      <c r="C559" s="16"/>
      <c r="D559" s="16"/>
      <c r="P559" s="18"/>
      <c r="Q559" s="18"/>
      <c r="R559" s="18"/>
      <c r="S559" s="18"/>
      <c r="T559" s="18"/>
      <c r="AE559" s="33"/>
    </row>
    <row r="560" spans="1:31" s="14" customFormat="1">
      <c r="A560" s="16"/>
      <c r="B560" s="16"/>
      <c r="C560" s="16"/>
      <c r="D560" s="16"/>
      <c r="P560" s="18"/>
      <c r="Q560" s="18"/>
      <c r="R560" s="18"/>
      <c r="S560" s="18"/>
      <c r="T560" s="18"/>
      <c r="AE560" s="33"/>
    </row>
    <row r="561" spans="1:31" s="14" customFormat="1">
      <c r="A561" s="16"/>
      <c r="B561" s="16"/>
      <c r="C561" s="16"/>
      <c r="D561" s="16"/>
      <c r="P561" s="18"/>
      <c r="Q561" s="18"/>
      <c r="R561" s="18"/>
      <c r="S561" s="18"/>
      <c r="T561" s="18"/>
      <c r="AE561" s="33"/>
    </row>
    <row r="562" spans="1:31" s="14" customFormat="1">
      <c r="A562" s="16"/>
      <c r="B562" s="16"/>
      <c r="C562" s="16"/>
      <c r="D562" s="16"/>
      <c r="P562" s="18"/>
      <c r="Q562" s="18"/>
      <c r="R562" s="18"/>
      <c r="S562" s="18"/>
      <c r="T562" s="18"/>
      <c r="AE562" s="33"/>
    </row>
    <row r="563" spans="1:31" s="14" customFormat="1">
      <c r="A563" s="16"/>
      <c r="B563" s="16"/>
      <c r="C563" s="16"/>
      <c r="D563" s="16"/>
      <c r="P563" s="18"/>
      <c r="Q563" s="18"/>
      <c r="R563" s="18"/>
      <c r="S563" s="18"/>
      <c r="T563" s="18"/>
      <c r="AE563" s="33"/>
    </row>
    <row r="564" spans="1:31" s="14" customFormat="1">
      <c r="A564" s="16"/>
      <c r="B564" s="16"/>
      <c r="C564" s="16"/>
      <c r="D564" s="16"/>
      <c r="P564" s="18"/>
      <c r="Q564" s="18"/>
      <c r="R564" s="18"/>
      <c r="S564" s="18"/>
      <c r="T564" s="18"/>
      <c r="AE564" s="33"/>
    </row>
    <row r="565" spans="1:31" s="14" customFormat="1">
      <c r="A565" s="16"/>
      <c r="B565" s="16"/>
      <c r="C565" s="16"/>
      <c r="D565" s="16"/>
      <c r="P565" s="18"/>
      <c r="Q565" s="18"/>
      <c r="R565" s="18"/>
      <c r="S565" s="18"/>
      <c r="T565" s="18"/>
      <c r="AE565" s="33"/>
    </row>
    <row r="566" spans="1:31" s="14" customFormat="1">
      <c r="A566" s="16"/>
      <c r="B566" s="16"/>
      <c r="C566" s="16"/>
      <c r="D566" s="16"/>
      <c r="P566" s="18"/>
      <c r="Q566" s="18"/>
      <c r="R566" s="18"/>
      <c r="S566" s="18"/>
      <c r="T566" s="18"/>
      <c r="AE566" s="33"/>
    </row>
    <row r="567" spans="1:31" s="14" customFormat="1">
      <c r="A567" s="16"/>
      <c r="B567" s="16"/>
      <c r="C567" s="16"/>
      <c r="D567" s="16"/>
      <c r="P567" s="18"/>
      <c r="Q567" s="18"/>
      <c r="R567" s="18"/>
      <c r="S567" s="18"/>
      <c r="T567" s="18"/>
      <c r="AE567" s="33"/>
    </row>
    <row r="568" spans="1:31" s="14" customFormat="1">
      <c r="A568" s="16"/>
      <c r="B568" s="16"/>
      <c r="C568" s="16"/>
      <c r="D568" s="16"/>
      <c r="P568" s="18"/>
      <c r="Q568" s="18"/>
      <c r="R568" s="18"/>
      <c r="S568" s="18"/>
      <c r="T568" s="18"/>
      <c r="AE568" s="33"/>
    </row>
    <row r="569" spans="1:31" s="14" customFormat="1">
      <c r="A569" s="16"/>
      <c r="B569" s="16"/>
      <c r="C569" s="16"/>
      <c r="D569" s="16"/>
      <c r="P569" s="18"/>
      <c r="Q569" s="18"/>
      <c r="R569" s="18"/>
      <c r="S569" s="18"/>
      <c r="T569" s="18"/>
      <c r="AE569" s="33"/>
    </row>
    <row r="570" spans="1:31" s="14" customFormat="1">
      <c r="A570" s="16"/>
      <c r="B570" s="16"/>
      <c r="C570" s="16"/>
      <c r="D570" s="16"/>
      <c r="P570" s="18"/>
      <c r="Q570" s="18"/>
      <c r="R570" s="18"/>
      <c r="S570" s="18"/>
      <c r="T570" s="18"/>
      <c r="AE570" s="33"/>
    </row>
    <row r="571" spans="1:31" s="14" customFormat="1">
      <c r="A571" s="16"/>
      <c r="B571" s="16"/>
      <c r="C571" s="16"/>
      <c r="D571" s="16"/>
      <c r="P571" s="18"/>
      <c r="Q571" s="18"/>
      <c r="R571" s="18"/>
      <c r="S571" s="18"/>
      <c r="T571" s="18"/>
      <c r="AE571" s="33"/>
    </row>
    <row r="572" spans="1:31" s="14" customFormat="1">
      <c r="A572" s="16"/>
      <c r="B572" s="16"/>
      <c r="C572" s="16"/>
      <c r="D572" s="16"/>
      <c r="P572" s="18"/>
      <c r="Q572" s="18"/>
      <c r="R572" s="18"/>
      <c r="S572" s="18"/>
      <c r="T572" s="18"/>
      <c r="AE572" s="33"/>
    </row>
    <row r="573" spans="1:31" s="14" customFormat="1">
      <c r="A573" s="16"/>
      <c r="B573" s="16"/>
      <c r="C573" s="16"/>
      <c r="D573" s="16"/>
      <c r="P573" s="18"/>
      <c r="Q573" s="18"/>
      <c r="R573" s="18"/>
      <c r="S573" s="18"/>
      <c r="T573" s="18"/>
      <c r="AE573" s="33"/>
    </row>
    <row r="574" spans="1:31" s="14" customFormat="1">
      <c r="A574" s="16"/>
      <c r="B574" s="16"/>
      <c r="C574" s="16"/>
      <c r="D574" s="16"/>
      <c r="P574" s="18"/>
      <c r="Q574" s="18"/>
      <c r="R574" s="18"/>
      <c r="S574" s="18"/>
      <c r="T574" s="18"/>
      <c r="AE574" s="33"/>
    </row>
    <row r="575" spans="1:31" s="14" customFormat="1">
      <c r="A575" s="16"/>
      <c r="B575" s="16"/>
      <c r="C575" s="16"/>
      <c r="D575" s="16"/>
      <c r="P575" s="18"/>
      <c r="Q575" s="18"/>
      <c r="R575" s="18"/>
      <c r="S575" s="18"/>
      <c r="T575" s="18"/>
      <c r="AE575" s="33"/>
    </row>
    <row r="576" spans="1:31" s="14" customFormat="1">
      <c r="A576" s="16"/>
      <c r="B576" s="16"/>
      <c r="C576" s="16"/>
      <c r="D576" s="16"/>
      <c r="P576" s="18"/>
      <c r="Q576" s="18"/>
      <c r="R576" s="18"/>
      <c r="S576" s="18"/>
      <c r="T576" s="18"/>
      <c r="AE576" s="33"/>
    </row>
    <row r="577" spans="1:31" s="14" customFormat="1">
      <c r="A577" s="16"/>
      <c r="B577" s="16"/>
      <c r="C577" s="16"/>
      <c r="D577" s="16"/>
      <c r="P577" s="18"/>
      <c r="Q577" s="18"/>
      <c r="R577" s="18"/>
      <c r="S577" s="18"/>
      <c r="T577" s="18"/>
      <c r="AE577" s="33"/>
    </row>
    <row r="578" spans="1:31" s="14" customFormat="1">
      <c r="A578" s="16"/>
      <c r="B578" s="16"/>
      <c r="C578" s="16"/>
      <c r="D578" s="16"/>
      <c r="P578" s="18"/>
      <c r="Q578" s="18"/>
      <c r="R578" s="18"/>
      <c r="S578" s="18"/>
      <c r="T578" s="18"/>
      <c r="AE578" s="33"/>
    </row>
    <row r="579" spans="1:31" s="14" customFormat="1">
      <c r="A579" s="16"/>
      <c r="B579" s="16"/>
      <c r="C579" s="16"/>
      <c r="D579" s="16"/>
      <c r="P579" s="18"/>
      <c r="Q579" s="18"/>
      <c r="R579" s="18"/>
      <c r="S579" s="18"/>
      <c r="T579" s="18"/>
      <c r="AE579" s="33"/>
    </row>
    <row r="580" spans="1:31" s="14" customFormat="1">
      <c r="A580" s="16"/>
      <c r="B580" s="16"/>
      <c r="C580" s="16"/>
      <c r="D580" s="16"/>
      <c r="P580" s="18"/>
      <c r="Q580" s="18"/>
      <c r="R580" s="18"/>
      <c r="S580" s="18"/>
      <c r="T580" s="18"/>
      <c r="AE580" s="33"/>
    </row>
    <row r="581" spans="1:31" s="14" customFormat="1">
      <c r="A581" s="16"/>
      <c r="B581" s="16"/>
      <c r="C581" s="16"/>
      <c r="D581" s="16"/>
      <c r="P581" s="18"/>
      <c r="Q581" s="18"/>
      <c r="R581" s="18"/>
      <c r="S581" s="18"/>
      <c r="T581" s="18"/>
      <c r="AE581" s="33"/>
    </row>
    <row r="582" spans="1:31" s="14" customFormat="1">
      <c r="A582" s="16"/>
      <c r="B582" s="16"/>
      <c r="C582" s="16"/>
      <c r="D582" s="16"/>
      <c r="P582" s="18"/>
      <c r="Q582" s="18"/>
      <c r="R582" s="18"/>
      <c r="S582" s="18"/>
      <c r="T582" s="18"/>
      <c r="AE582" s="33"/>
    </row>
    <row r="583" spans="1:31" s="14" customFormat="1">
      <c r="A583" s="16"/>
      <c r="B583" s="16"/>
      <c r="C583" s="16"/>
      <c r="D583" s="16"/>
      <c r="P583" s="18"/>
      <c r="Q583" s="18"/>
      <c r="R583" s="18"/>
      <c r="S583" s="18"/>
      <c r="T583" s="18"/>
      <c r="AE583" s="33"/>
    </row>
    <row r="584" spans="1:31" s="14" customFormat="1">
      <c r="A584" s="16"/>
      <c r="B584" s="16"/>
      <c r="C584" s="16"/>
      <c r="D584" s="16"/>
      <c r="P584" s="18"/>
      <c r="Q584" s="18"/>
      <c r="R584" s="18"/>
      <c r="S584" s="18"/>
      <c r="T584" s="18"/>
      <c r="AE584" s="33"/>
    </row>
    <row r="585" spans="1:31" s="14" customFormat="1">
      <c r="A585" s="16"/>
      <c r="B585" s="16"/>
      <c r="C585" s="16"/>
      <c r="D585" s="16"/>
      <c r="P585" s="18"/>
      <c r="Q585" s="18"/>
      <c r="R585" s="18"/>
      <c r="S585" s="18"/>
      <c r="T585" s="18"/>
      <c r="AE585" s="33"/>
    </row>
    <row r="586" spans="1:31" s="14" customFormat="1">
      <c r="A586" s="16"/>
      <c r="B586" s="16"/>
      <c r="C586" s="16"/>
      <c r="D586" s="16"/>
      <c r="P586" s="18"/>
      <c r="Q586" s="18"/>
      <c r="R586" s="18"/>
      <c r="S586" s="18"/>
      <c r="T586" s="18"/>
      <c r="AE586" s="33"/>
    </row>
    <row r="587" spans="1:31" s="14" customFormat="1">
      <c r="A587" s="16"/>
      <c r="B587" s="16"/>
      <c r="C587" s="16"/>
      <c r="D587" s="16"/>
      <c r="P587" s="18"/>
      <c r="Q587" s="18"/>
      <c r="R587" s="18"/>
      <c r="S587" s="18"/>
      <c r="T587" s="18"/>
      <c r="AE587" s="33"/>
    </row>
    <row r="588" spans="1:31" s="14" customFormat="1">
      <c r="A588" s="16"/>
      <c r="B588" s="16"/>
      <c r="C588" s="16"/>
      <c r="D588" s="16"/>
      <c r="P588" s="18"/>
      <c r="Q588" s="18"/>
      <c r="R588" s="18"/>
      <c r="S588" s="18"/>
      <c r="T588" s="18"/>
      <c r="AE588" s="33"/>
    </row>
    <row r="589" spans="1:31" s="14" customFormat="1">
      <c r="A589" s="16"/>
      <c r="B589" s="16"/>
      <c r="C589" s="16"/>
      <c r="D589" s="16"/>
      <c r="P589" s="18"/>
      <c r="Q589" s="18"/>
      <c r="R589" s="18"/>
      <c r="S589" s="18"/>
      <c r="T589" s="18"/>
      <c r="AE589" s="33"/>
    </row>
    <row r="590" spans="1:31" s="14" customFormat="1">
      <c r="A590" s="16"/>
      <c r="B590" s="16"/>
      <c r="C590" s="16"/>
      <c r="D590" s="16"/>
      <c r="P590" s="18"/>
      <c r="Q590" s="18"/>
      <c r="R590" s="18"/>
      <c r="S590" s="18"/>
      <c r="T590" s="18"/>
      <c r="AE590" s="33"/>
    </row>
    <row r="591" spans="1:31" s="14" customFormat="1">
      <c r="A591" s="16"/>
      <c r="B591" s="16"/>
      <c r="C591" s="16"/>
      <c r="D591" s="16"/>
      <c r="P591" s="18"/>
      <c r="Q591" s="18"/>
      <c r="R591" s="18"/>
      <c r="S591" s="18"/>
      <c r="T591" s="18"/>
      <c r="AE591" s="33"/>
    </row>
    <row r="592" spans="1:31" s="14" customFormat="1">
      <c r="A592" s="16"/>
      <c r="B592" s="16"/>
      <c r="C592" s="16"/>
      <c r="D592" s="16"/>
      <c r="P592" s="18"/>
      <c r="Q592" s="18"/>
      <c r="R592" s="18"/>
      <c r="S592" s="18"/>
      <c r="T592" s="18"/>
      <c r="AE592" s="33"/>
    </row>
    <row r="593" spans="1:31" s="14" customFormat="1">
      <c r="A593" s="16"/>
      <c r="B593" s="16"/>
      <c r="C593" s="16"/>
      <c r="D593" s="16"/>
      <c r="P593" s="18"/>
      <c r="Q593" s="18"/>
      <c r="R593" s="18"/>
      <c r="S593" s="18"/>
      <c r="T593" s="18"/>
      <c r="AE593" s="33"/>
    </row>
    <row r="594" spans="1:31" s="14" customFormat="1">
      <c r="A594" s="16"/>
      <c r="B594" s="16"/>
      <c r="C594" s="16"/>
      <c r="D594" s="16"/>
      <c r="P594" s="18"/>
      <c r="Q594" s="18"/>
      <c r="R594" s="18"/>
      <c r="S594" s="18"/>
      <c r="T594" s="18"/>
      <c r="AE594" s="33"/>
    </row>
    <row r="595" spans="1:31" s="14" customFormat="1">
      <c r="A595" s="16"/>
      <c r="B595" s="16"/>
      <c r="C595" s="16"/>
      <c r="D595" s="16"/>
      <c r="P595" s="18"/>
      <c r="Q595" s="18"/>
      <c r="R595" s="18"/>
      <c r="S595" s="18"/>
      <c r="T595" s="18"/>
      <c r="AE595" s="33"/>
    </row>
    <row r="596" spans="1:31" s="14" customFormat="1">
      <c r="A596" s="16"/>
      <c r="B596" s="16"/>
      <c r="C596" s="16"/>
      <c r="D596" s="16"/>
      <c r="P596" s="18"/>
      <c r="Q596" s="18"/>
      <c r="R596" s="18"/>
      <c r="S596" s="18"/>
      <c r="T596" s="18"/>
      <c r="AE596" s="33"/>
    </row>
    <row r="597" spans="1:31" s="14" customFormat="1">
      <c r="A597" s="16"/>
      <c r="B597" s="16"/>
      <c r="C597" s="16"/>
      <c r="D597" s="16"/>
      <c r="P597" s="18"/>
      <c r="Q597" s="18"/>
      <c r="R597" s="18"/>
      <c r="S597" s="18"/>
      <c r="T597" s="18"/>
      <c r="AE597" s="33"/>
    </row>
    <row r="598" spans="1:31" s="14" customFormat="1">
      <c r="A598" s="16"/>
      <c r="B598" s="16"/>
      <c r="C598" s="16"/>
      <c r="D598" s="16"/>
      <c r="P598" s="18"/>
      <c r="Q598" s="18"/>
      <c r="R598" s="18"/>
      <c r="S598" s="18"/>
      <c r="T598" s="18"/>
      <c r="AE598" s="33"/>
    </row>
    <row r="599" spans="1:31" s="14" customFormat="1">
      <c r="A599" s="16"/>
      <c r="B599" s="16"/>
      <c r="C599" s="16"/>
      <c r="D599" s="16"/>
      <c r="P599" s="18"/>
      <c r="Q599" s="18"/>
      <c r="R599" s="18"/>
      <c r="S599" s="18"/>
      <c r="T599" s="18"/>
      <c r="AE599" s="33"/>
    </row>
    <row r="600" spans="1:31" s="14" customFormat="1">
      <c r="A600" s="16"/>
      <c r="B600" s="16"/>
      <c r="C600" s="16"/>
      <c r="D600" s="16"/>
      <c r="P600" s="18"/>
      <c r="Q600" s="18"/>
      <c r="R600" s="18"/>
      <c r="S600" s="18"/>
      <c r="T600" s="18"/>
      <c r="AE600" s="33"/>
    </row>
    <row r="601" spans="1:31" s="14" customFormat="1">
      <c r="A601" s="16"/>
      <c r="B601" s="16"/>
      <c r="C601" s="16"/>
      <c r="D601" s="16"/>
      <c r="P601" s="18"/>
      <c r="Q601" s="18"/>
      <c r="R601" s="18"/>
      <c r="S601" s="18"/>
      <c r="T601" s="18"/>
      <c r="AE601" s="33"/>
    </row>
    <row r="602" spans="1:31" s="14" customFormat="1">
      <c r="A602" s="16"/>
      <c r="B602" s="16"/>
      <c r="C602" s="16"/>
      <c r="D602" s="16"/>
      <c r="P602" s="18"/>
      <c r="Q602" s="18"/>
      <c r="R602" s="18"/>
      <c r="S602" s="18"/>
      <c r="T602" s="18"/>
      <c r="AE602" s="33"/>
    </row>
    <row r="603" spans="1:31" s="14" customFormat="1">
      <c r="A603" s="16"/>
      <c r="B603" s="16"/>
      <c r="C603" s="16"/>
      <c r="D603" s="16"/>
      <c r="P603" s="18"/>
      <c r="Q603" s="18"/>
      <c r="R603" s="18"/>
      <c r="S603" s="18"/>
      <c r="T603" s="18"/>
      <c r="AE603" s="33"/>
    </row>
    <row r="604" spans="1:31" s="14" customFormat="1">
      <c r="A604" s="16"/>
      <c r="B604" s="16"/>
      <c r="C604" s="16"/>
      <c r="D604" s="16"/>
      <c r="P604" s="18"/>
      <c r="Q604" s="18"/>
      <c r="R604" s="18"/>
      <c r="S604" s="18"/>
      <c r="T604" s="18"/>
      <c r="AE604" s="33"/>
    </row>
    <row r="605" spans="1:31" s="14" customFormat="1">
      <c r="A605" s="16"/>
      <c r="B605" s="16"/>
      <c r="C605" s="16"/>
      <c r="D605" s="16"/>
      <c r="P605" s="18"/>
      <c r="Q605" s="18"/>
      <c r="R605" s="18"/>
      <c r="S605" s="18"/>
      <c r="T605" s="18"/>
      <c r="AE605" s="33"/>
    </row>
    <row r="606" spans="1:31" s="14" customFormat="1">
      <c r="A606" s="16"/>
      <c r="B606" s="16"/>
      <c r="C606" s="16"/>
      <c r="D606" s="16"/>
      <c r="P606" s="18"/>
      <c r="Q606" s="18"/>
      <c r="R606" s="18"/>
      <c r="S606" s="18"/>
      <c r="T606" s="18"/>
      <c r="AE606" s="33"/>
    </row>
    <row r="607" spans="1:31" s="14" customFormat="1">
      <c r="A607" s="16"/>
      <c r="B607" s="16"/>
      <c r="C607" s="16"/>
      <c r="D607" s="16"/>
      <c r="P607" s="18"/>
      <c r="Q607" s="18"/>
      <c r="R607" s="18"/>
      <c r="S607" s="18"/>
      <c r="T607" s="18"/>
      <c r="AE607" s="33"/>
    </row>
    <row r="608" spans="1:31" s="14" customFormat="1">
      <c r="A608" s="16"/>
      <c r="B608" s="16"/>
      <c r="C608" s="16"/>
      <c r="D608" s="16"/>
      <c r="P608" s="18"/>
      <c r="Q608" s="18"/>
      <c r="R608" s="18"/>
      <c r="S608" s="18"/>
      <c r="T608" s="18"/>
      <c r="AE608" s="33"/>
    </row>
    <row r="609" spans="1:31" s="14" customFormat="1">
      <c r="A609" s="16"/>
      <c r="B609" s="16"/>
      <c r="C609" s="16"/>
      <c r="D609" s="16"/>
      <c r="P609" s="18"/>
      <c r="Q609" s="18"/>
      <c r="R609" s="18"/>
      <c r="S609" s="18"/>
      <c r="T609" s="18"/>
      <c r="AE609" s="33"/>
    </row>
    <row r="610" spans="1:31" s="14" customFormat="1">
      <c r="A610" s="16"/>
      <c r="B610" s="16"/>
      <c r="C610" s="16"/>
      <c r="D610" s="16"/>
      <c r="P610" s="18"/>
      <c r="Q610" s="18"/>
      <c r="R610" s="18"/>
      <c r="S610" s="18"/>
      <c r="T610" s="18"/>
      <c r="AE610" s="33"/>
    </row>
    <row r="611" spans="1:31" s="14" customFormat="1">
      <c r="A611" s="16"/>
      <c r="B611" s="16"/>
      <c r="C611" s="16"/>
      <c r="D611" s="16"/>
      <c r="P611" s="18"/>
      <c r="Q611" s="18"/>
      <c r="R611" s="18"/>
      <c r="S611" s="18"/>
      <c r="T611" s="18"/>
      <c r="AE611" s="33"/>
    </row>
    <row r="612" spans="1:31" s="14" customFormat="1">
      <c r="A612" s="16"/>
      <c r="B612" s="16"/>
      <c r="C612" s="16"/>
      <c r="D612" s="16"/>
      <c r="P612" s="18"/>
      <c r="Q612" s="18"/>
      <c r="R612" s="18"/>
      <c r="S612" s="18"/>
      <c r="T612" s="18"/>
      <c r="AE612" s="33"/>
    </row>
    <row r="613" spans="1:31" s="14" customFormat="1">
      <c r="A613" s="16"/>
      <c r="B613" s="16"/>
      <c r="C613" s="16"/>
      <c r="D613" s="16"/>
      <c r="P613" s="18"/>
      <c r="Q613" s="18"/>
      <c r="R613" s="18"/>
      <c r="S613" s="18"/>
      <c r="T613" s="18"/>
      <c r="AE613" s="33"/>
    </row>
    <row r="614" spans="1:31" s="14" customFormat="1">
      <c r="A614" s="16"/>
      <c r="B614" s="16"/>
      <c r="C614" s="16"/>
      <c r="D614" s="16"/>
      <c r="P614" s="18"/>
      <c r="Q614" s="18"/>
      <c r="R614" s="18"/>
      <c r="S614" s="18"/>
      <c r="T614" s="18"/>
      <c r="AE614" s="33"/>
    </row>
    <row r="615" spans="1:31" s="14" customFormat="1">
      <c r="A615" s="16"/>
      <c r="B615" s="16"/>
      <c r="C615" s="16"/>
      <c r="D615" s="16"/>
      <c r="P615" s="18"/>
      <c r="Q615" s="18"/>
      <c r="R615" s="18"/>
      <c r="S615" s="18"/>
      <c r="T615" s="18"/>
      <c r="AE615" s="33"/>
    </row>
    <row r="616" spans="1:31" s="14" customFormat="1">
      <c r="A616" s="16"/>
      <c r="B616" s="16"/>
      <c r="C616" s="16"/>
      <c r="D616" s="16"/>
      <c r="P616" s="18"/>
      <c r="Q616" s="18"/>
      <c r="R616" s="18"/>
      <c r="S616" s="18"/>
      <c r="T616" s="18"/>
      <c r="AE616" s="33"/>
    </row>
    <row r="617" spans="1:31" s="14" customFormat="1">
      <c r="A617" s="16"/>
      <c r="B617" s="16"/>
      <c r="C617" s="16"/>
      <c r="D617" s="16"/>
      <c r="P617" s="18"/>
      <c r="Q617" s="18"/>
      <c r="R617" s="18"/>
      <c r="S617" s="18"/>
      <c r="T617" s="18"/>
      <c r="AE617" s="33"/>
    </row>
    <row r="618" spans="1:31" s="14" customFormat="1">
      <c r="A618" s="16"/>
      <c r="B618" s="16"/>
      <c r="C618" s="16"/>
      <c r="D618" s="16"/>
      <c r="P618" s="18"/>
      <c r="Q618" s="18"/>
      <c r="R618" s="18"/>
      <c r="S618" s="18"/>
      <c r="T618" s="18"/>
      <c r="AE618" s="33"/>
    </row>
    <row r="619" spans="1:31" s="14" customFormat="1">
      <c r="A619" s="16"/>
      <c r="B619" s="16"/>
      <c r="C619" s="16"/>
      <c r="D619" s="16"/>
      <c r="P619" s="18"/>
      <c r="Q619" s="18"/>
      <c r="R619" s="18"/>
      <c r="S619" s="18"/>
      <c r="T619" s="18"/>
      <c r="AE619" s="33"/>
    </row>
    <row r="620" spans="1:31" s="14" customFormat="1">
      <c r="A620" s="16"/>
      <c r="B620" s="16"/>
      <c r="C620" s="16"/>
      <c r="D620" s="16"/>
      <c r="P620" s="18"/>
      <c r="Q620" s="18"/>
      <c r="R620" s="18"/>
      <c r="S620" s="18"/>
      <c r="T620" s="18"/>
      <c r="AE620" s="33"/>
    </row>
    <row r="621" spans="1:31" s="14" customFormat="1">
      <c r="A621" s="16"/>
      <c r="B621" s="16"/>
      <c r="C621" s="16"/>
      <c r="D621" s="16"/>
      <c r="P621" s="18"/>
      <c r="Q621" s="18"/>
      <c r="R621" s="18"/>
      <c r="S621" s="18"/>
      <c r="T621" s="18"/>
      <c r="AE621" s="33"/>
    </row>
    <row r="622" spans="1:31" s="14" customFormat="1">
      <c r="A622" s="16"/>
      <c r="B622" s="16"/>
      <c r="C622" s="16"/>
      <c r="D622" s="16"/>
      <c r="P622" s="18"/>
      <c r="Q622" s="18"/>
      <c r="R622" s="18"/>
      <c r="S622" s="18"/>
      <c r="T622" s="18"/>
      <c r="AE622" s="33"/>
    </row>
    <row r="623" spans="1:31" s="14" customFormat="1">
      <c r="A623" s="16"/>
      <c r="B623" s="16"/>
      <c r="C623" s="16"/>
      <c r="D623" s="16"/>
      <c r="P623" s="18"/>
      <c r="Q623" s="18"/>
      <c r="R623" s="18"/>
      <c r="S623" s="18"/>
      <c r="T623" s="18"/>
      <c r="AE623" s="33"/>
    </row>
    <row r="624" spans="1:31" s="14" customFormat="1">
      <c r="A624" s="16"/>
      <c r="B624" s="16"/>
      <c r="C624" s="16"/>
      <c r="D624" s="16"/>
      <c r="P624" s="18"/>
      <c r="Q624" s="18"/>
      <c r="R624" s="18"/>
      <c r="S624" s="18"/>
      <c r="T624" s="18"/>
      <c r="AE624" s="33"/>
    </row>
    <row r="625" spans="1:31" s="14" customFormat="1">
      <c r="A625" s="16"/>
      <c r="B625" s="16"/>
      <c r="C625" s="16"/>
      <c r="D625" s="16"/>
      <c r="P625" s="18"/>
      <c r="Q625" s="18"/>
      <c r="R625" s="18"/>
      <c r="S625" s="18"/>
      <c r="T625" s="18"/>
      <c r="AE625" s="33"/>
    </row>
    <row r="626" spans="1:31" s="14" customFormat="1">
      <c r="A626" s="16"/>
      <c r="B626" s="16"/>
      <c r="C626" s="16"/>
      <c r="D626" s="16"/>
      <c r="P626" s="18"/>
      <c r="Q626" s="18"/>
      <c r="R626" s="18"/>
      <c r="S626" s="18"/>
      <c r="T626" s="18"/>
      <c r="AE626" s="33"/>
    </row>
    <row r="627" spans="1:31" s="14" customFormat="1">
      <c r="A627" s="16"/>
      <c r="B627" s="16"/>
      <c r="C627" s="16"/>
      <c r="D627" s="16"/>
      <c r="P627" s="18"/>
      <c r="Q627" s="18"/>
      <c r="R627" s="18"/>
      <c r="S627" s="18"/>
      <c r="T627" s="18"/>
      <c r="AE627" s="33"/>
    </row>
    <row r="628" spans="1:31" s="14" customFormat="1">
      <c r="A628" s="16"/>
      <c r="B628" s="16"/>
      <c r="C628" s="16"/>
      <c r="D628" s="16"/>
      <c r="P628" s="18"/>
      <c r="Q628" s="18"/>
      <c r="R628" s="18"/>
      <c r="S628" s="18"/>
      <c r="T628" s="18"/>
      <c r="AE628" s="33"/>
    </row>
    <row r="629" spans="1:31" s="14" customFormat="1">
      <c r="A629" s="16"/>
      <c r="B629" s="16"/>
      <c r="C629" s="16"/>
      <c r="D629" s="16"/>
      <c r="P629" s="18"/>
      <c r="Q629" s="18"/>
      <c r="R629" s="18"/>
      <c r="S629" s="18"/>
      <c r="T629" s="18"/>
      <c r="AE629" s="33"/>
    </row>
    <row r="630" spans="1:31" s="14" customFormat="1">
      <c r="A630" s="16"/>
      <c r="B630" s="16"/>
      <c r="C630" s="16"/>
      <c r="D630" s="16"/>
      <c r="P630" s="18"/>
      <c r="Q630" s="18"/>
      <c r="R630" s="18"/>
      <c r="S630" s="18"/>
      <c r="T630" s="18"/>
      <c r="AE630" s="33"/>
    </row>
    <row r="631" spans="1:31" s="14" customFormat="1">
      <c r="A631" s="16"/>
      <c r="B631" s="16"/>
      <c r="C631" s="16"/>
      <c r="D631" s="16"/>
      <c r="P631" s="18"/>
      <c r="Q631" s="18"/>
      <c r="R631" s="18"/>
      <c r="S631" s="18"/>
      <c r="T631" s="18"/>
      <c r="AE631" s="33"/>
    </row>
    <row r="632" spans="1:31" s="14" customFormat="1">
      <c r="A632" s="16"/>
      <c r="B632" s="16"/>
      <c r="C632" s="16"/>
      <c r="D632" s="16"/>
      <c r="P632" s="18"/>
      <c r="Q632" s="18"/>
      <c r="R632" s="18"/>
      <c r="S632" s="18"/>
      <c r="T632" s="18"/>
      <c r="AE632" s="33"/>
    </row>
    <row r="633" spans="1:31" s="14" customFormat="1">
      <c r="A633" s="16"/>
      <c r="B633" s="16"/>
      <c r="C633" s="16"/>
      <c r="D633" s="16"/>
      <c r="P633" s="18"/>
      <c r="Q633" s="18"/>
      <c r="R633" s="18"/>
      <c r="S633" s="18"/>
      <c r="T633" s="18"/>
      <c r="AE633" s="33"/>
    </row>
    <row r="634" spans="1:31" s="14" customFormat="1">
      <c r="A634" s="16"/>
      <c r="B634" s="16"/>
      <c r="C634" s="16"/>
      <c r="D634" s="16"/>
      <c r="P634" s="18"/>
      <c r="Q634" s="18"/>
      <c r="R634" s="18"/>
      <c r="S634" s="18"/>
      <c r="T634" s="18"/>
      <c r="AE634" s="33"/>
    </row>
    <row r="635" spans="1:31" s="14" customFormat="1">
      <c r="A635" s="16"/>
      <c r="B635" s="16"/>
      <c r="C635" s="16"/>
      <c r="D635" s="16"/>
      <c r="P635" s="18"/>
      <c r="Q635" s="18"/>
      <c r="R635" s="18"/>
      <c r="S635" s="18"/>
      <c r="T635" s="18"/>
      <c r="AE635" s="33"/>
    </row>
    <row r="636" spans="1:31" s="14" customFormat="1">
      <c r="A636" s="16"/>
      <c r="B636" s="16"/>
      <c r="C636" s="16"/>
      <c r="D636" s="16"/>
      <c r="P636" s="18"/>
      <c r="Q636" s="18"/>
      <c r="R636" s="18"/>
      <c r="S636" s="18"/>
      <c r="T636" s="18"/>
      <c r="AE636" s="33"/>
    </row>
    <row r="637" spans="1:31" s="14" customFormat="1">
      <c r="A637" s="16"/>
      <c r="B637" s="16"/>
      <c r="C637" s="16"/>
      <c r="D637" s="16"/>
      <c r="P637" s="18"/>
      <c r="Q637" s="18"/>
      <c r="R637" s="18"/>
      <c r="S637" s="18"/>
      <c r="T637" s="18"/>
      <c r="AE637" s="33"/>
    </row>
    <row r="638" spans="1:31" s="14" customFormat="1">
      <c r="A638" s="16"/>
      <c r="B638" s="16"/>
      <c r="C638" s="16"/>
      <c r="D638" s="16"/>
      <c r="P638" s="18"/>
      <c r="Q638" s="18"/>
      <c r="R638" s="18"/>
      <c r="S638" s="18"/>
      <c r="T638" s="18"/>
      <c r="AE638" s="33"/>
    </row>
    <row r="639" spans="1:31" s="14" customFormat="1">
      <c r="A639" s="16"/>
      <c r="B639" s="16"/>
      <c r="C639" s="16"/>
      <c r="D639" s="16"/>
      <c r="P639" s="18"/>
      <c r="Q639" s="18"/>
      <c r="R639" s="18"/>
      <c r="S639" s="18"/>
      <c r="T639" s="18"/>
      <c r="AE639" s="33"/>
    </row>
    <row r="640" spans="1:31" s="14" customFormat="1">
      <c r="A640" s="16"/>
      <c r="B640" s="16"/>
      <c r="C640" s="16"/>
      <c r="D640" s="16"/>
      <c r="P640" s="18"/>
      <c r="Q640" s="18"/>
      <c r="R640" s="18"/>
      <c r="S640" s="18"/>
      <c r="T640" s="18"/>
      <c r="AE640" s="33"/>
    </row>
    <row r="641" spans="1:31" s="14" customFormat="1">
      <c r="A641" s="16"/>
      <c r="B641" s="16"/>
      <c r="C641" s="16"/>
      <c r="D641" s="16"/>
      <c r="P641" s="18"/>
      <c r="Q641" s="18"/>
      <c r="R641" s="18"/>
      <c r="S641" s="18"/>
      <c r="T641" s="18"/>
      <c r="AE641" s="33"/>
    </row>
    <row r="642" spans="1:31" s="14" customFormat="1">
      <c r="A642" s="16"/>
      <c r="B642" s="16"/>
      <c r="C642" s="16"/>
      <c r="D642" s="16"/>
      <c r="P642" s="18"/>
      <c r="Q642" s="18"/>
      <c r="R642" s="18"/>
      <c r="S642" s="18"/>
      <c r="T642" s="18"/>
      <c r="AE642" s="33"/>
    </row>
    <row r="643" spans="1:31" s="14" customFormat="1">
      <c r="A643" s="16"/>
      <c r="B643" s="16"/>
      <c r="C643" s="16"/>
      <c r="D643" s="16"/>
      <c r="P643" s="18"/>
      <c r="Q643" s="18"/>
      <c r="R643" s="18"/>
      <c r="S643" s="18"/>
      <c r="T643" s="18"/>
      <c r="AE643" s="33"/>
    </row>
    <row r="644" spans="1:31" s="14" customFormat="1">
      <c r="A644" s="16"/>
      <c r="B644" s="16"/>
      <c r="C644" s="16"/>
      <c r="D644" s="16"/>
      <c r="P644" s="18"/>
      <c r="Q644" s="18"/>
      <c r="R644" s="18"/>
      <c r="S644" s="18"/>
      <c r="T644" s="18"/>
      <c r="AE644" s="33"/>
    </row>
    <row r="645" spans="1:31" s="14" customFormat="1">
      <c r="A645" s="16"/>
      <c r="B645" s="16"/>
      <c r="C645" s="16"/>
      <c r="D645" s="16"/>
      <c r="P645" s="18"/>
      <c r="Q645" s="18"/>
      <c r="R645" s="18"/>
      <c r="S645" s="18"/>
      <c r="T645" s="18"/>
      <c r="AE645" s="33"/>
    </row>
    <row r="646" spans="1:31" s="14" customFormat="1">
      <c r="A646" s="16"/>
      <c r="B646" s="16"/>
      <c r="C646" s="16"/>
      <c r="D646" s="16"/>
      <c r="P646" s="18"/>
      <c r="Q646" s="18"/>
      <c r="R646" s="18"/>
      <c r="S646" s="18"/>
      <c r="T646" s="18"/>
      <c r="AE646" s="33"/>
    </row>
    <row r="647" spans="1:31" s="14" customFormat="1">
      <c r="A647" s="16"/>
      <c r="B647" s="16"/>
      <c r="C647" s="16"/>
      <c r="D647" s="16"/>
      <c r="P647" s="18"/>
      <c r="Q647" s="18"/>
      <c r="R647" s="18"/>
      <c r="S647" s="18"/>
      <c r="T647" s="18"/>
      <c r="AE647" s="33"/>
    </row>
    <row r="648" spans="1:31" s="14" customFormat="1">
      <c r="A648" s="16"/>
      <c r="B648" s="16"/>
      <c r="C648" s="16"/>
      <c r="D648" s="16"/>
      <c r="P648" s="18"/>
      <c r="Q648" s="18"/>
      <c r="R648" s="18"/>
      <c r="S648" s="18"/>
      <c r="T648" s="18"/>
      <c r="AE648" s="33"/>
    </row>
    <row r="649" spans="1:31" s="14" customFormat="1">
      <c r="A649" s="16"/>
      <c r="B649" s="16"/>
      <c r="C649" s="16"/>
      <c r="D649" s="16"/>
      <c r="P649" s="18"/>
      <c r="Q649" s="18"/>
      <c r="R649" s="18"/>
      <c r="S649" s="18"/>
      <c r="T649" s="18"/>
      <c r="AE649" s="33"/>
    </row>
    <row r="650" spans="1:31" s="14" customFormat="1">
      <c r="A650" s="16"/>
      <c r="B650" s="16"/>
      <c r="C650" s="16"/>
      <c r="D650" s="16"/>
      <c r="P650" s="18"/>
      <c r="Q650" s="18"/>
      <c r="R650" s="18"/>
      <c r="S650" s="18"/>
      <c r="T650" s="18"/>
      <c r="AE650" s="33"/>
    </row>
    <row r="651" spans="1:31" s="14" customFormat="1">
      <c r="A651" s="16"/>
      <c r="B651" s="16"/>
      <c r="C651" s="16"/>
      <c r="D651" s="16"/>
      <c r="P651" s="18"/>
      <c r="Q651" s="18"/>
      <c r="R651" s="18"/>
      <c r="S651" s="18"/>
      <c r="T651" s="18"/>
      <c r="AE651" s="33"/>
    </row>
    <row r="652" spans="1:31" s="14" customFormat="1">
      <c r="A652" s="16"/>
      <c r="B652" s="16"/>
      <c r="C652" s="16"/>
      <c r="D652" s="16"/>
      <c r="P652" s="18"/>
      <c r="Q652" s="18"/>
      <c r="R652" s="18"/>
      <c r="S652" s="18"/>
      <c r="T652" s="18"/>
      <c r="AE652" s="33"/>
    </row>
    <row r="653" spans="1:31" s="14" customFormat="1">
      <c r="A653" s="16"/>
      <c r="B653" s="16"/>
      <c r="C653" s="16"/>
      <c r="D653" s="16"/>
      <c r="P653" s="18"/>
      <c r="Q653" s="18"/>
      <c r="R653" s="18"/>
      <c r="S653" s="18"/>
      <c r="T653" s="18"/>
      <c r="AE653" s="33"/>
    </row>
    <row r="654" spans="1:31" s="14" customFormat="1">
      <c r="A654" s="16"/>
      <c r="B654" s="16"/>
      <c r="C654" s="16"/>
      <c r="D654" s="16"/>
      <c r="P654" s="18"/>
      <c r="Q654" s="18"/>
      <c r="R654" s="18"/>
      <c r="S654" s="18"/>
      <c r="T654" s="18"/>
      <c r="AE654" s="33"/>
    </row>
    <row r="655" spans="1:31" s="14" customFormat="1">
      <c r="A655" s="16"/>
      <c r="B655" s="16"/>
      <c r="C655" s="16"/>
      <c r="D655" s="16"/>
      <c r="P655" s="18"/>
      <c r="Q655" s="18"/>
      <c r="R655" s="18"/>
      <c r="S655" s="18"/>
      <c r="T655" s="18"/>
      <c r="AE655" s="33"/>
    </row>
    <row r="656" spans="1:31" s="14" customFormat="1">
      <c r="A656" s="16"/>
      <c r="B656" s="16"/>
      <c r="C656" s="16"/>
      <c r="D656" s="16"/>
      <c r="P656" s="18"/>
      <c r="Q656" s="18"/>
      <c r="R656" s="18"/>
      <c r="S656" s="18"/>
      <c r="T656" s="18"/>
      <c r="AE656" s="33"/>
    </row>
    <row r="657" spans="1:31" s="14" customFormat="1">
      <c r="A657" s="16"/>
      <c r="B657" s="16"/>
      <c r="C657" s="16"/>
      <c r="D657" s="16"/>
      <c r="P657" s="18"/>
      <c r="Q657" s="18"/>
      <c r="R657" s="18"/>
      <c r="S657" s="18"/>
      <c r="T657" s="18"/>
      <c r="AE657" s="33"/>
    </row>
    <row r="658" spans="1:31" s="14" customFormat="1">
      <c r="A658" s="16"/>
      <c r="B658" s="16"/>
      <c r="C658" s="16"/>
      <c r="D658" s="16"/>
      <c r="P658" s="18"/>
      <c r="Q658" s="18"/>
      <c r="R658" s="18"/>
      <c r="S658" s="18"/>
      <c r="T658" s="18"/>
      <c r="AE658" s="33"/>
    </row>
    <row r="659" spans="1:31" s="14" customFormat="1">
      <c r="A659" s="16"/>
      <c r="B659" s="16"/>
      <c r="C659" s="16"/>
      <c r="D659" s="16"/>
      <c r="P659" s="18"/>
      <c r="Q659" s="18"/>
      <c r="R659" s="18"/>
      <c r="S659" s="18"/>
      <c r="T659" s="18"/>
      <c r="AE659" s="33"/>
    </row>
    <row r="660" spans="1:31" s="14" customFormat="1">
      <c r="A660" s="16"/>
      <c r="B660" s="16"/>
      <c r="C660" s="16"/>
      <c r="D660" s="16"/>
      <c r="P660" s="18"/>
      <c r="Q660" s="18"/>
      <c r="R660" s="18"/>
      <c r="S660" s="18"/>
      <c r="T660" s="18"/>
      <c r="AE660" s="33"/>
    </row>
    <row r="661" spans="1:31" s="14" customFormat="1">
      <c r="A661" s="16"/>
      <c r="B661" s="16"/>
      <c r="C661" s="16"/>
      <c r="D661" s="16"/>
      <c r="P661" s="18"/>
      <c r="Q661" s="18"/>
      <c r="R661" s="18"/>
      <c r="S661" s="18"/>
      <c r="T661" s="18"/>
      <c r="AE661" s="33"/>
    </row>
    <row r="662" spans="1:31" s="14" customFormat="1">
      <c r="A662" s="16"/>
      <c r="B662" s="16"/>
      <c r="C662" s="16"/>
      <c r="D662" s="16"/>
      <c r="P662" s="18"/>
      <c r="Q662" s="18"/>
      <c r="R662" s="18"/>
      <c r="S662" s="18"/>
      <c r="T662" s="18"/>
      <c r="AE662" s="33"/>
    </row>
    <row r="663" spans="1:31" s="14" customFormat="1">
      <c r="A663" s="16"/>
      <c r="B663" s="16"/>
      <c r="C663" s="16"/>
      <c r="D663" s="16"/>
      <c r="P663" s="18"/>
      <c r="Q663" s="18"/>
      <c r="R663" s="18"/>
      <c r="S663" s="18"/>
      <c r="T663" s="18"/>
      <c r="AE663" s="33"/>
    </row>
    <row r="664" spans="1:31" s="14" customFormat="1">
      <c r="A664" s="16"/>
      <c r="B664" s="16"/>
      <c r="C664" s="16"/>
      <c r="D664" s="16"/>
      <c r="P664" s="18"/>
      <c r="Q664" s="18"/>
      <c r="R664" s="18"/>
      <c r="S664" s="18"/>
      <c r="T664" s="18"/>
      <c r="AE664" s="33"/>
    </row>
    <row r="665" spans="1:31" s="14" customFormat="1">
      <c r="A665" s="16"/>
      <c r="B665" s="16"/>
      <c r="C665" s="16"/>
      <c r="D665" s="16"/>
      <c r="P665" s="18"/>
      <c r="Q665" s="18"/>
      <c r="R665" s="18"/>
      <c r="S665" s="18"/>
      <c r="T665" s="18"/>
      <c r="AE665" s="33"/>
    </row>
    <row r="666" spans="1:31" s="14" customFormat="1">
      <c r="A666" s="16"/>
      <c r="B666" s="16"/>
      <c r="C666" s="16"/>
      <c r="D666" s="16"/>
      <c r="P666" s="18"/>
      <c r="Q666" s="18"/>
      <c r="R666" s="18"/>
      <c r="S666" s="18"/>
      <c r="T666" s="18"/>
      <c r="AE666" s="33"/>
    </row>
    <row r="667" spans="1:31" s="14" customFormat="1">
      <c r="A667" s="16"/>
      <c r="B667" s="16"/>
      <c r="C667" s="16"/>
      <c r="D667" s="16"/>
      <c r="P667" s="18"/>
      <c r="Q667" s="18"/>
      <c r="R667" s="18"/>
      <c r="S667" s="18"/>
      <c r="T667" s="18"/>
      <c r="AE667" s="33"/>
    </row>
    <row r="668" spans="1:31" s="14" customFormat="1">
      <c r="A668" s="16"/>
      <c r="B668" s="16"/>
      <c r="C668" s="16"/>
      <c r="D668" s="16"/>
      <c r="P668" s="18"/>
      <c r="Q668" s="18"/>
      <c r="R668" s="18"/>
      <c r="S668" s="18"/>
      <c r="T668" s="18"/>
      <c r="AE668" s="33"/>
    </row>
    <row r="669" spans="1:31" s="14" customFormat="1">
      <c r="A669" s="16"/>
      <c r="B669" s="16"/>
      <c r="C669" s="16"/>
      <c r="D669" s="16"/>
      <c r="P669" s="18"/>
      <c r="Q669" s="18"/>
      <c r="R669" s="18"/>
      <c r="S669" s="18"/>
      <c r="T669" s="18"/>
      <c r="AE669" s="33"/>
    </row>
    <row r="670" spans="1:31" s="14" customFormat="1">
      <c r="A670" s="16"/>
      <c r="B670" s="16"/>
      <c r="C670" s="16"/>
      <c r="D670" s="16"/>
      <c r="P670" s="18"/>
      <c r="Q670" s="18"/>
      <c r="R670" s="18"/>
      <c r="S670" s="18"/>
      <c r="T670" s="18"/>
      <c r="AE670" s="33"/>
    </row>
    <row r="671" spans="1:31" s="14" customFormat="1">
      <c r="A671" s="16"/>
      <c r="B671" s="16"/>
      <c r="C671" s="16"/>
      <c r="D671" s="16"/>
      <c r="P671" s="18"/>
      <c r="Q671" s="18"/>
      <c r="R671" s="18"/>
      <c r="S671" s="18"/>
      <c r="T671" s="18"/>
      <c r="AE671" s="33"/>
    </row>
    <row r="672" spans="1:31" s="14" customFormat="1">
      <c r="A672" s="16"/>
      <c r="B672" s="16"/>
      <c r="C672" s="16"/>
      <c r="D672" s="16"/>
      <c r="P672" s="18"/>
      <c r="Q672" s="18"/>
      <c r="R672" s="18"/>
      <c r="S672" s="18"/>
      <c r="T672" s="18"/>
      <c r="AE672" s="33"/>
    </row>
    <row r="673" spans="1:31" s="14" customFormat="1">
      <c r="A673" s="16"/>
      <c r="B673" s="16"/>
      <c r="C673" s="16"/>
      <c r="D673" s="16"/>
      <c r="P673" s="18"/>
      <c r="Q673" s="18"/>
      <c r="R673" s="18"/>
      <c r="S673" s="18"/>
      <c r="T673" s="18"/>
      <c r="AE673" s="33"/>
    </row>
    <row r="674" spans="1:31" s="14" customFormat="1">
      <c r="A674" s="16"/>
      <c r="B674" s="16"/>
      <c r="C674" s="16"/>
      <c r="D674" s="16"/>
      <c r="P674" s="18"/>
      <c r="Q674" s="18"/>
      <c r="R674" s="18"/>
      <c r="S674" s="18"/>
      <c r="T674" s="18"/>
      <c r="AE674" s="33"/>
    </row>
    <row r="675" spans="1:31" s="14" customFormat="1">
      <c r="A675" s="16"/>
      <c r="B675" s="16"/>
      <c r="C675" s="16"/>
      <c r="D675" s="16"/>
      <c r="P675" s="18"/>
      <c r="Q675" s="18"/>
      <c r="R675" s="18"/>
      <c r="S675" s="18"/>
      <c r="T675" s="18"/>
      <c r="AE675" s="33"/>
    </row>
    <row r="676" spans="1:31" s="14" customFormat="1">
      <c r="A676" s="16"/>
      <c r="B676" s="16"/>
      <c r="C676" s="16"/>
      <c r="D676" s="16"/>
      <c r="P676" s="18"/>
      <c r="Q676" s="18"/>
      <c r="R676" s="18"/>
      <c r="S676" s="18"/>
      <c r="T676" s="18"/>
      <c r="AE676" s="33"/>
    </row>
    <row r="677" spans="1:31" s="14" customFormat="1">
      <c r="A677" s="16"/>
      <c r="B677" s="16"/>
      <c r="C677" s="16"/>
      <c r="D677" s="16"/>
      <c r="P677" s="18"/>
      <c r="Q677" s="18"/>
      <c r="R677" s="18"/>
      <c r="S677" s="18"/>
      <c r="T677" s="18"/>
      <c r="AE677" s="33"/>
    </row>
    <row r="678" spans="1:31" s="14" customFormat="1">
      <c r="A678" s="16"/>
      <c r="B678" s="16"/>
      <c r="C678" s="16"/>
      <c r="D678" s="16"/>
      <c r="P678" s="18"/>
      <c r="Q678" s="18"/>
      <c r="R678" s="18"/>
      <c r="S678" s="18"/>
      <c r="T678" s="18"/>
      <c r="AE678" s="33"/>
    </row>
    <row r="679" spans="1:31" s="14" customFormat="1">
      <c r="A679" s="16"/>
      <c r="B679" s="16"/>
      <c r="C679" s="16"/>
      <c r="D679" s="16"/>
      <c r="P679" s="18"/>
      <c r="Q679" s="18"/>
      <c r="R679" s="18"/>
      <c r="S679" s="18"/>
      <c r="T679" s="18"/>
      <c r="AE679" s="33"/>
    </row>
    <row r="680" spans="1:31" s="14" customFormat="1">
      <c r="A680" s="16"/>
      <c r="B680" s="16"/>
      <c r="C680" s="16"/>
      <c r="D680" s="16"/>
      <c r="P680" s="18"/>
      <c r="Q680" s="18"/>
      <c r="R680" s="18"/>
      <c r="S680" s="18"/>
      <c r="T680" s="18"/>
      <c r="AE680" s="33"/>
    </row>
    <row r="681" spans="1:31" s="14" customFormat="1">
      <c r="A681" s="16"/>
      <c r="B681" s="16"/>
      <c r="C681" s="16"/>
      <c r="D681" s="16"/>
      <c r="P681" s="18"/>
      <c r="Q681" s="18"/>
      <c r="R681" s="18"/>
      <c r="S681" s="18"/>
      <c r="T681" s="18"/>
      <c r="AE681" s="33"/>
    </row>
    <row r="682" spans="1:31" s="14" customFormat="1">
      <c r="A682" s="16"/>
      <c r="B682" s="16"/>
      <c r="C682" s="16"/>
      <c r="D682" s="16"/>
      <c r="P682" s="18"/>
      <c r="Q682" s="18"/>
      <c r="R682" s="18"/>
      <c r="S682" s="18"/>
      <c r="T682" s="18"/>
      <c r="AE682" s="33"/>
    </row>
    <row r="683" spans="1:31" s="14" customFormat="1">
      <c r="A683" s="16"/>
      <c r="B683" s="16"/>
      <c r="C683" s="16"/>
      <c r="D683" s="16"/>
      <c r="P683" s="18"/>
      <c r="Q683" s="18"/>
      <c r="R683" s="18"/>
      <c r="S683" s="18"/>
      <c r="T683" s="18"/>
      <c r="AE683" s="33"/>
    </row>
    <row r="684" spans="1:31" s="14" customFormat="1">
      <c r="A684" s="16"/>
      <c r="B684" s="16"/>
      <c r="C684" s="16"/>
      <c r="D684" s="16"/>
      <c r="P684" s="18"/>
      <c r="Q684" s="18"/>
      <c r="R684" s="18"/>
      <c r="S684" s="18"/>
      <c r="T684" s="18"/>
      <c r="AE684" s="33"/>
    </row>
    <row r="685" spans="1:31" s="14" customFormat="1">
      <c r="A685" s="16"/>
      <c r="B685" s="16"/>
      <c r="C685" s="16"/>
      <c r="D685" s="16"/>
      <c r="P685" s="18"/>
      <c r="Q685" s="18"/>
      <c r="R685" s="18"/>
      <c r="S685" s="18"/>
      <c r="T685" s="18"/>
      <c r="AE685" s="33"/>
    </row>
    <row r="686" spans="1:31" s="14" customFormat="1">
      <c r="A686" s="16"/>
      <c r="B686" s="16"/>
      <c r="C686" s="16"/>
      <c r="D686" s="16"/>
      <c r="P686" s="18"/>
      <c r="Q686" s="18"/>
      <c r="R686" s="18"/>
      <c r="S686" s="18"/>
      <c r="T686" s="18"/>
      <c r="AE686" s="33"/>
    </row>
    <row r="687" spans="1:31" s="14" customFormat="1">
      <c r="A687" s="16"/>
      <c r="B687" s="16"/>
      <c r="C687" s="16"/>
      <c r="D687" s="16"/>
      <c r="P687" s="18"/>
      <c r="Q687" s="18"/>
      <c r="R687" s="18"/>
      <c r="S687" s="18"/>
      <c r="T687" s="18"/>
      <c r="AE687" s="33"/>
    </row>
    <row r="688" spans="1:31" s="14" customFormat="1">
      <c r="A688" s="16"/>
      <c r="B688" s="16"/>
      <c r="C688" s="16"/>
      <c r="D688" s="16"/>
      <c r="P688" s="18"/>
      <c r="Q688" s="18"/>
      <c r="R688" s="18"/>
      <c r="S688" s="18"/>
      <c r="T688" s="18"/>
      <c r="AE688" s="33"/>
    </row>
    <row r="689" spans="1:31" s="14" customFormat="1">
      <c r="A689" s="16"/>
      <c r="B689" s="16"/>
      <c r="C689" s="16"/>
      <c r="D689" s="16"/>
      <c r="P689" s="18"/>
      <c r="Q689" s="18"/>
      <c r="R689" s="18"/>
      <c r="S689" s="18"/>
      <c r="T689" s="18"/>
      <c r="AE689" s="33"/>
    </row>
    <row r="690" spans="1:31" s="14" customFormat="1">
      <c r="A690" s="16"/>
      <c r="B690" s="16"/>
      <c r="C690" s="16"/>
      <c r="D690" s="16"/>
      <c r="P690" s="18"/>
      <c r="Q690" s="18"/>
      <c r="R690" s="18"/>
      <c r="S690" s="18"/>
      <c r="T690" s="18"/>
      <c r="AE690" s="33"/>
    </row>
    <row r="691" spans="1:31" s="14" customFormat="1">
      <c r="A691" s="16"/>
      <c r="B691" s="16"/>
      <c r="C691" s="16"/>
      <c r="D691" s="16"/>
      <c r="P691" s="18"/>
      <c r="Q691" s="18"/>
      <c r="R691" s="18"/>
      <c r="S691" s="18"/>
      <c r="T691" s="18"/>
      <c r="AE691" s="33"/>
    </row>
    <row r="692" spans="1:31" s="14" customFormat="1">
      <c r="A692" s="16"/>
      <c r="B692" s="16"/>
      <c r="C692" s="16"/>
      <c r="D692" s="16"/>
      <c r="P692" s="18"/>
      <c r="Q692" s="18"/>
      <c r="R692" s="18"/>
      <c r="S692" s="18"/>
      <c r="T692" s="18"/>
      <c r="AE692" s="33"/>
    </row>
    <row r="693" spans="1:31" s="14" customFormat="1">
      <c r="A693" s="16"/>
      <c r="B693" s="16"/>
      <c r="C693" s="16"/>
      <c r="D693" s="16"/>
      <c r="P693" s="18"/>
      <c r="Q693" s="18"/>
      <c r="R693" s="18"/>
      <c r="S693" s="18"/>
      <c r="T693" s="18"/>
      <c r="AE693" s="33"/>
    </row>
    <row r="694" spans="1:31" s="14" customFormat="1">
      <c r="A694" s="16"/>
      <c r="B694" s="16"/>
      <c r="C694" s="16"/>
      <c r="D694" s="16"/>
      <c r="P694" s="18"/>
      <c r="Q694" s="18"/>
      <c r="R694" s="18"/>
      <c r="S694" s="18"/>
      <c r="T694" s="18"/>
      <c r="AE694" s="33"/>
    </row>
    <row r="695" spans="1:31" s="14" customFormat="1">
      <c r="A695" s="16"/>
      <c r="B695" s="16"/>
      <c r="C695" s="16"/>
      <c r="D695" s="16"/>
      <c r="P695" s="18"/>
      <c r="Q695" s="18"/>
      <c r="R695" s="18"/>
      <c r="S695" s="18"/>
      <c r="T695" s="18"/>
      <c r="AE695" s="33"/>
    </row>
    <row r="696" spans="1:31" s="14" customFormat="1">
      <c r="A696" s="16"/>
      <c r="B696" s="16"/>
      <c r="C696" s="16"/>
      <c r="D696" s="16"/>
      <c r="P696" s="18"/>
      <c r="Q696" s="18"/>
      <c r="R696" s="18"/>
      <c r="S696" s="18"/>
      <c r="T696" s="18"/>
      <c r="AE696" s="33"/>
    </row>
    <row r="697" spans="1:31" s="14" customFormat="1">
      <c r="A697" s="16"/>
      <c r="B697" s="16"/>
      <c r="C697" s="16"/>
      <c r="D697" s="16"/>
      <c r="P697" s="18"/>
      <c r="Q697" s="18"/>
      <c r="R697" s="18"/>
      <c r="S697" s="18"/>
      <c r="T697" s="18"/>
      <c r="AE697" s="33"/>
    </row>
    <row r="698" spans="1:31" s="14" customFormat="1">
      <c r="A698" s="16"/>
      <c r="B698" s="16"/>
      <c r="C698" s="16"/>
      <c r="D698" s="16"/>
      <c r="P698" s="18"/>
      <c r="Q698" s="18"/>
      <c r="R698" s="18"/>
      <c r="S698" s="18"/>
      <c r="T698" s="18"/>
      <c r="AE698" s="33"/>
    </row>
    <row r="699" spans="1:31" s="14" customFormat="1">
      <c r="A699" s="16"/>
      <c r="B699" s="16"/>
      <c r="C699" s="16"/>
      <c r="D699" s="16"/>
      <c r="P699" s="18"/>
      <c r="Q699" s="18"/>
      <c r="R699" s="18"/>
      <c r="S699" s="18"/>
      <c r="T699" s="18"/>
      <c r="AE699" s="33"/>
    </row>
    <row r="700" spans="1:31" s="14" customFormat="1">
      <c r="A700" s="16"/>
      <c r="B700" s="16"/>
      <c r="C700" s="16"/>
      <c r="D700" s="16"/>
      <c r="P700" s="18"/>
      <c r="Q700" s="18"/>
      <c r="R700" s="18"/>
      <c r="S700" s="18"/>
      <c r="T700" s="18"/>
      <c r="AE700" s="33"/>
    </row>
    <row r="701" spans="1:31" s="14" customFormat="1">
      <c r="A701" s="16"/>
      <c r="B701" s="16"/>
      <c r="C701" s="16"/>
      <c r="D701" s="16"/>
      <c r="P701" s="18"/>
      <c r="Q701" s="18"/>
      <c r="R701" s="18"/>
      <c r="S701" s="18"/>
      <c r="T701" s="18"/>
      <c r="AE701" s="33"/>
    </row>
    <row r="702" spans="1:31" s="14" customFormat="1">
      <c r="A702" s="16"/>
      <c r="B702" s="16"/>
      <c r="C702" s="16"/>
      <c r="D702" s="16"/>
      <c r="P702" s="18"/>
      <c r="Q702" s="18"/>
      <c r="R702" s="18"/>
      <c r="S702" s="18"/>
      <c r="T702" s="18"/>
      <c r="AE702" s="33"/>
    </row>
    <row r="703" spans="1:31" s="14" customFormat="1">
      <c r="A703" s="16"/>
      <c r="B703" s="16"/>
      <c r="C703" s="16"/>
      <c r="D703" s="16"/>
      <c r="P703" s="18"/>
      <c r="Q703" s="18"/>
      <c r="R703" s="18"/>
      <c r="S703" s="18"/>
      <c r="T703" s="18"/>
      <c r="AE703" s="33"/>
    </row>
    <row r="704" spans="1:31" s="14" customFormat="1">
      <c r="A704" s="16"/>
      <c r="B704" s="16"/>
      <c r="C704" s="16"/>
      <c r="D704" s="16"/>
      <c r="P704" s="18"/>
      <c r="Q704" s="18"/>
      <c r="R704" s="18"/>
      <c r="S704" s="18"/>
      <c r="T704" s="18"/>
      <c r="AE704" s="33"/>
    </row>
    <row r="705" spans="1:31" s="14" customFormat="1">
      <c r="A705" s="16"/>
      <c r="B705" s="16"/>
      <c r="C705" s="16"/>
      <c r="D705" s="16"/>
      <c r="P705" s="18"/>
      <c r="Q705" s="18"/>
      <c r="R705" s="18"/>
      <c r="S705" s="18"/>
      <c r="T705" s="18"/>
      <c r="AE705" s="33"/>
    </row>
    <row r="706" spans="1:31" s="14" customFormat="1">
      <c r="A706" s="16"/>
      <c r="B706" s="16"/>
      <c r="C706" s="16"/>
      <c r="D706" s="16"/>
      <c r="P706" s="18"/>
      <c r="Q706" s="18"/>
      <c r="R706" s="18"/>
      <c r="S706" s="18"/>
      <c r="T706" s="18"/>
      <c r="AE706" s="33"/>
    </row>
    <row r="707" spans="1:31" s="14" customFormat="1">
      <c r="A707" s="16"/>
      <c r="B707" s="16"/>
      <c r="C707" s="16"/>
      <c r="D707" s="16"/>
      <c r="P707" s="18"/>
      <c r="Q707" s="18"/>
      <c r="R707" s="18"/>
      <c r="S707" s="18"/>
      <c r="T707" s="18"/>
      <c r="AE707" s="33"/>
    </row>
    <row r="708" spans="1:31" s="14" customFormat="1">
      <c r="A708" s="16"/>
      <c r="B708" s="16"/>
      <c r="C708" s="16"/>
      <c r="D708" s="16"/>
      <c r="P708" s="18"/>
      <c r="Q708" s="18"/>
      <c r="R708" s="18"/>
      <c r="S708" s="18"/>
      <c r="T708" s="18"/>
      <c r="AE708" s="33"/>
    </row>
    <row r="709" spans="1:31" s="14" customFormat="1">
      <c r="A709" s="16"/>
      <c r="B709" s="16"/>
      <c r="C709" s="16"/>
      <c r="D709" s="16"/>
      <c r="P709" s="18"/>
      <c r="Q709" s="18"/>
      <c r="R709" s="18"/>
      <c r="S709" s="18"/>
      <c r="T709" s="18"/>
      <c r="AE709" s="33"/>
    </row>
    <row r="710" spans="1:31" s="14" customFormat="1">
      <c r="A710" s="16"/>
      <c r="B710" s="16"/>
      <c r="C710" s="16"/>
      <c r="D710" s="16"/>
      <c r="P710" s="18"/>
      <c r="Q710" s="18"/>
      <c r="R710" s="18"/>
      <c r="S710" s="18"/>
      <c r="T710" s="18"/>
      <c r="AE710" s="33"/>
    </row>
    <row r="711" spans="1:31" s="14" customFormat="1">
      <c r="A711" s="16"/>
      <c r="B711" s="16"/>
      <c r="C711" s="16"/>
      <c r="D711" s="16"/>
      <c r="P711" s="18"/>
      <c r="Q711" s="18"/>
      <c r="R711" s="18"/>
      <c r="S711" s="18"/>
      <c r="T711" s="18"/>
      <c r="AE711" s="33"/>
    </row>
    <row r="712" spans="1:31" s="14" customFormat="1">
      <c r="A712" s="16"/>
      <c r="B712" s="16"/>
      <c r="C712" s="16"/>
      <c r="D712" s="16"/>
      <c r="P712" s="18"/>
      <c r="Q712" s="18"/>
      <c r="R712" s="18"/>
      <c r="S712" s="18"/>
      <c r="T712" s="18"/>
      <c r="AE712" s="33"/>
    </row>
    <row r="713" spans="1:31" s="14" customFormat="1">
      <c r="A713" s="16"/>
      <c r="B713" s="16"/>
      <c r="C713" s="16"/>
      <c r="D713" s="16"/>
      <c r="P713" s="18"/>
      <c r="Q713" s="18"/>
      <c r="R713" s="18"/>
      <c r="S713" s="18"/>
      <c r="T713" s="18"/>
      <c r="AE713" s="33"/>
    </row>
    <row r="714" spans="1:31" s="14" customFormat="1">
      <c r="A714" s="16"/>
      <c r="B714" s="16"/>
      <c r="C714" s="16"/>
      <c r="D714" s="16"/>
      <c r="P714" s="18"/>
      <c r="Q714" s="18"/>
      <c r="R714" s="18"/>
      <c r="S714" s="18"/>
      <c r="T714" s="18"/>
      <c r="AE714" s="33"/>
    </row>
    <row r="715" spans="1:31" s="14" customFormat="1">
      <c r="A715" s="16"/>
      <c r="B715" s="16"/>
      <c r="C715" s="16"/>
      <c r="D715" s="16"/>
      <c r="P715" s="18"/>
      <c r="Q715" s="18"/>
      <c r="R715" s="18"/>
      <c r="S715" s="18"/>
      <c r="T715" s="18"/>
      <c r="AE715" s="33"/>
    </row>
    <row r="716" spans="1:31" s="14" customFormat="1">
      <c r="A716" s="16"/>
      <c r="B716" s="16"/>
      <c r="C716" s="16"/>
      <c r="D716" s="16"/>
      <c r="P716" s="18"/>
      <c r="Q716" s="18"/>
      <c r="R716" s="18"/>
      <c r="S716" s="18"/>
      <c r="T716" s="18"/>
      <c r="AE716" s="33"/>
    </row>
    <row r="717" spans="1:31" s="14" customFormat="1">
      <c r="A717" s="16"/>
      <c r="B717" s="16"/>
      <c r="C717" s="16"/>
      <c r="D717" s="16"/>
      <c r="P717" s="18"/>
      <c r="Q717" s="18"/>
      <c r="R717" s="18"/>
      <c r="S717" s="18"/>
      <c r="T717" s="18"/>
      <c r="AE717" s="33"/>
    </row>
    <row r="718" spans="1:31" s="14" customFormat="1">
      <c r="A718" s="16"/>
      <c r="B718" s="16"/>
      <c r="C718" s="16"/>
      <c r="D718" s="16"/>
      <c r="P718" s="18"/>
      <c r="Q718" s="18"/>
      <c r="R718" s="18"/>
      <c r="S718" s="18"/>
      <c r="T718" s="18"/>
      <c r="AE718" s="33"/>
    </row>
    <row r="719" spans="1:31" s="14" customFormat="1">
      <c r="A719" s="16"/>
      <c r="B719" s="16"/>
      <c r="C719" s="16"/>
      <c r="D719" s="16"/>
      <c r="P719" s="18"/>
      <c r="Q719" s="18"/>
      <c r="R719" s="18"/>
      <c r="S719" s="18"/>
      <c r="T719" s="18"/>
      <c r="AE719" s="33"/>
    </row>
    <row r="720" spans="1:31" s="14" customFormat="1">
      <c r="A720" s="16"/>
      <c r="B720" s="16"/>
      <c r="C720" s="16"/>
      <c r="D720" s="16"/>
      <c r="P720" s="18"/>
      <c r="Q720" s="18"/>
      <c r="R720" s="18"/>
      <c r="S720" s="18"/>
      <c r="T720" s="18"/>
      <c r="AE720" s="33"/>
    </row>
    <row r="721" spans="1:31" s="14" customFormat="1">
      <c r="A721" s="16"/>
      <c r="B721" s="16"/>
      <c r="C721" s="16"/>
      <c r="D721" s="16"/>
      <c r="P721" s="18"/>
      <c r="Q721" s="18"/>
      <c r="R721" s="18"/>
      <c r="S721" s="18"/>
      <c r="T721" s="18"/>
      <c r="AE721" s="33"/>
    </row>
    <row r="722" spans="1:31" s="14" customFormat="1">
      <c r="A722" s="16"/>
      <c r="B722" s="16"/>
      <c r="C722" s="16"/>
      <c r="D722" s="16"/>
      <c r="P722" s="18"/>
      <c r="Q722" s="18"/>
      <c r="R722" s="18"/>
      <c r="S722" s="18"/>
      <c r="T722" s="18"/>
      <c r="AE722" s="33"/>
    </row>
    <row r="723" spans="1:31" s="14" customFormat="1">
      <c r="A723" s="16"/>
      <c r="B723" s="16"/>
      <c r="C723" s="16"/>
      <c r="D723" s="16"/>
      <c r="P723" s="18"/>
      <c r="Q723" s="18"/>
      <c r="R723" s="18"/>
      <c r="S723" s="18"/>
      <c r="T723" s="18"/>
      <c r="AE723" s="33"/>
    </row>
    <row r="724" spans="1:31" s="14" customFormat="1">
      <c r="A724" s="16"/>
      <c r="B724" s="16"/>
      <c r="C724" s="16"/>
      <c r="D724" s="16"/>
      <c r="P724" s="18"/>
      <c r="Q724" s="18"/>
      <c r="R724" s="18"/>
      <c r="S724" s="18"/>
      <c r="T724" s="18"/>
      <c r="AE724" s="33"/>
    </row>
    <row r="725" spans="1:31" s="14" customFormat="1">
      <c r="A725" s="16"/>
      <c r="B725" s="16"/>
      <c r="C725" s="16"/>
      <c r="D725" s="16"/>
      <c r="P725" s="18"/>
      <c r="Q725" s="18"/>
      <c r="R725" s="18"/>
      <c r="S725" s="18"/>
      <c r="T725" s="18"/>
      <c r="AE725" s="33"/>
    </row>
    <row r="726" spans="1:31" s="14" customFormat="1">
      <c r="A726" s="16"/>
      <c r="B726" s="16"/>
      <c r="C726" s="16"/>
      <c r="D726" s="16"/>
      <c r="P726" s="18"/>
      <c r="Q726" s="18"/>
      <c r="R726" s="18"/>
      <c r="S726" s="18"/>
      <c r="T726" s="18"/>
      <c r="AE726" s="33"/>
    </row>
    <row r="727" spans="1:31" s="14" customFormat="1">
      <c r="A727" s="16"/>
      <c r="B727" s="16"/>
      <c r="C727" s="16"/>
      <c r="D727" s="16"/>
      <c r="P727" s="18"/>
      <c r="Q727" s="18"/>
      <c r="R727" s="18"/>
      <c r="S727" s="18"/>
      <c r="T727" s="18"/>
      <c r="AE727" s="33"/>
    </row>
    <row r="728" spans="1:31" s="14" customFormat="1">
      <c r="A728" s="16"/>
      <c r="B728" s="16"/>
      <c r="C728" s="16"/>
      <c r="D728" s="16"/>
      <c r="P728" s="18"/>
      <c r="Q728" s="18"/>
      <c r="R728" s="18"/>
      <c r="S728" s="18"/>
      <c r="T728" s="18"/>
      <c r="AE728" s="33"/>
    </row>
    <row r="729" spans="1:31" s="14" customFormat="1">
      <c r="A729" s="16"/>
      <c r="B729" s="16"/>
      <c r="C729" s="16"/>
      <c r="D729" s="16"/>
      <c r="P729" s="18"/>
      <c r="Q729" s="18"/>
      <c r="R729" s="18"/>
      <c r="S729" s="18"/>
      <c r="T729" s="18"/>
      <c r="AE729" s="33"/>
    </row>
    <row r="730" spans="1:31" s="14" customFormat="1">
      <c r="A730" s="16"/>
      <c r="B730" s="16"/>
      <c r="C730" s="16"/>
      <c r="D730" s="16"/>
      <c r="P730" s="18"/>
      <c r="Q730" s="18"/>
      <c r="R730" s="18"/>
      <c r="S730" s="18"/>
      <c r="T730" s="18"/>
      <c r="AE730" s="33"/>
    </row>
    <row r="731" spans="1:31" s="14" customFormat="1">
      <c r="A731" s="16"/>
      <c r="B731" s="16"/>
      <c r="C731" s="16"/>
      <c r="D731" s="16"/>
      <c r="P731" s="18"/>
      <c r="Q731" s="18"/>
      <c r="R731" s="18"/>
      <c r="S731" s="18"/>
      <c r="T731" s="18"/>
      <c r="AE731" s="33"/>
    </row>
    <row r="732" spans="1:31" s="14" customFormat="1">
      <c r="A732" s="16"/>
      <c r="B732" s="16"/>
      <c r="C732" s="16"/>
      <c r="D732" s="16"/>
      <c r="P732" s="18"/>
      <c r="Q732" s="18"/>
      <c r="R732" s="18"/>
      <c r="S732" s="18"/>
      <c r="T732" s="18"/>
      <c r="AE732" s="33"/>
    </row>
    <row r="733" spans="1:31" s="14" customFormat="1">
      <c r="A733" s="16"/>
      <c r="B733" s="16"/>
      <c r="C733" s="16"/>
      <c r="D733" s="16"/>
      <c r="P733" s="18"/>
      <c r="Q733" s="18"/>
      <c r="R733" s="18"/>
      <c r="S733" s="18"/>
      <c r="T733" s="18"/>
      <c r="AE733" s="33"/>
    </row>
    <row r="734" spans="1:31" s="14" customFormat="1">
      <c r="A734" s="16"/>
      <c r="B734" s="16"/>
      <c r="C734" s="16"/>
      <c r="D734" s="16"/>
      <c r="P734" s="18"/>
      <c r="Q734" s="18"/>
      <c r="R734" s="18"/>
      <c r="S734" s="18"/>
      <c r="T734" s="18"/>
      <c r="AE734" s="33"/>
    </row>
    <row r="735" spans="1:31" s="14" customFormat="1">
      <c r="A735" s="16"/>
      <c r="B735" s="16"/>
      <c r="C735" s="16"/>
      <c r="D735" s="16"/>
      <c r="P735" s="18"/>
      <c r="Q735" s="18"/>
      <c r="R735" s="18"/>
      <c r="S735" s="18"/>
      <c r="T735" s="18"/>
      <c r="AE735" s="33"/>
    </row>
    <row r="736" spans="1:31" s="14" customFormat="1">
      <c r="A736" s="16"/>
      <c r="B736" s="16"/>
      <c r="C736" s="16"/>
      <c r="D736" s="16"/>
      <c r="P736" s="18"/>
      <c r="Q736" s="18"/>
      <c r="R736" s="18"/>
      <c r="S736" s="18"/>
      <c r="T736" s="18"/>
      <c r="AE736" s="33"/>
    </row>
    <row r="737" spans="1:31" s="14" customFormat="1">
      <c r="A737" s="16"/>
      <c r="B737" s="16"/>
      <c r="C737" s="16"/>
      <c r="D737" s="16"/>
      <c r="P737" s="18"/>
      <c r="Q737" s="18"/>
      <c r="R737" s="18"/>
      <c r="S737" s="18"/>
      <c r="T737" s="18"/>
      <c r="AE737" s="33"/>
    </row>
    <row r="738" spans="1:31" s="14" customFormat="1">
      <c r="A738" s="16"/>
      <c r="B738" s="16"/>
      <c r="C738" s="16"/>
      <c r="D738" s="16"/>
      <c r="P738" s="18"/>
      <c r="Q738" s="18"/>
      <c r="R738" s="18"/>
      <c r="S738" s="18"/>
      <c r="T738" s="18"/>
      <c r="AE738" s="33"/>
    </row>
    <row r="739" spans="1:31" s="14" customFormat="1">
      <c r="A739" s="16"/>
      <c r="B739" s="16"/>
      <c r="C739" s="16"/>
      <c r="D739" s="16"/>
      <c r="P739" s="18"/>
      <c r="Q739" s="18"/>
      <c r="R739" s="18"/>
      <c r="S739" s="18"/>
      <c r="T739" s="18"/>
      <c r="AE739" s="33"/>
    </row>
    <row r="740" spans="1:31" s="14" customFormat="1">
      <c r="A740" s="16"/>
      <c r="B740" s="16"/>
      <c r="C740" s="16"/>
      <c r="D740" s="16"/>
      <c r="P740" s="18"/>
      <c r="Q740" s="18"/>
      <c r="R740" s="18"/>
      <c r="S740" s="18"/>
      <c r="T740" s="18"/>
      <c r="AE740" s="33"/>
    </row>
    <row r="741" spans="1:31" s="14" customFormat="1">
      <c r="A741" s="16"/>
      <c r="B741" s="16"/>
      <c r="C741" s="16"/>
      <c r="D741" s="16"/>
      <c r="P741" s="18"/>
      <c r="Q741" s="18"/>
      <c r="R741" s="18"/>
      <c r="S741" s="18"/>
      <c r="T741" s="18"/>
      <c r="AE741" s="33"/>
    </row>
    <row r="742" spans="1:31" s="14" customFormat="1">
      <c r="A742" s="16"/>
      <c r="B742" s="16"/>
      <c r="C742" s="16"/>
      <c r="D742" s="16"/>
      <c r="P742" s="18"/>
      <c r="Q742" s="18"/>
      <c r="R742" s="18"/>
      <c r="S742" s="18"/>
      <c r="T742" s="18"/>
      <c r="AE742" s="33"/>
    </row>
    <row r="743" spans="1:31" s="14" customFormat="1">
      <c r="A743" s="16"/>
      <c r="B743" s="16"/>
      <c r="C743" s="16"/>
      <c r="D743" s="16"/>
      <c r="P743" s="18"/>
      <c r="Q743" s="18"/>
      <c r="R743" s="18"/>
      <c r="S743" s="18"/>
      <c r="T743" s="18"/>
      <c r="AE743" s="33"/>
    </row>
    <row r="744" spans="1:31" s="14" customFormat="1">
      <c r="A744" s="16"/>
      <c r="B744" s="16"/>
      <c r="C744" s="16"/>
      <c r="D744" s="16"/>
      <c r="P744" s="18"/>
      <c r="Q744" s="18"/>
      <c r="R744" s="18"/>
      <c r="S744" s="18"/>
      <c r="T744" s="18"/>
      <c r="AE744" s="33"/>
    </row>
    <row r="745" spans="1:31" s="14" customFormat="1">
      <c r="A745" s="16"/>
      <c r="B745" s="16"/>
      <c r="C745" s="16"/>
      <c r="D745" s="16"/>
      <c r="P745" s="18"/>
      <c r="Q745" s="18"/>
      <c r="R745" s="18"/>
      <c r="S745" s="18"/>
      <c r="T745" s="18"/>
      <c r="AE745" s="33"/>
    </row>
    <row r="746" spans="1:31" s="14" customFormat="1">
      <c r="A746" s="16"/>
      <c r="B746" s="16"/>
      <c r="C746" s="16"/>
      <c r="D746" s="16"/>
      <c r="P746" s="18"/>
      <c r="Q746" s="18"/>
      <c r="R746" s="18"/>
      <c r="S746" s="18"/>
      <c r="T746" s="18"/>
      <c r="AE746" s="33"/>
    </row>
    <row r="747" spans="1:31" s="14" customFormat="1">
      <c r="A747" s="16"/>
      <c r="B747" s="16"/>
      <c r="C747" s="16"/>
      <c r="D747" s="16"/>
      <c r="P747" s="18"/>
      <c r="Q747" s="18"/>
      <c r="R747" s="18"/>
      <c r="S747" s="18"/>
      <c r="T747" s="18"/>
      <c r="AE747" s="33"/>
    </row>
    <row r="748" spans="1:31" s="14" customFormat="1">
      <c r="A748" s="16"/>
      <c r="B748" s="16"/>
      <c r="C748" s="16"/>
      <c r="D748" s="16"/>
      <c r="P748" s="18"/>
      <c r="Q748" s="18"/>
      <c r="R748" s="18"/>
      <c r="S748" s="18"/>
      <c r="T748" s="18"/>
      <c r="AE748" s="33"/>
    </row>
    <row r="749" spans="1:31" s="14" customFormat="1">
      <c r="A749" s="16"/>
      <c r="B749" s="16"/>
      <c r="C749" s="16"/>
      <c r="D749" s="16"/>
      <c r="P749" s="18"/>
      <c r="Q749" s="18"/>
      <c r="R749" s="18"/>
      <c r="S749" s="18"/>
      <c r="T749" s="18"/>
      <c r="AE749" s="33"/>
    </row>
  </sheetData>
  <mergeCells count="14">
    <mergeCell ref="V2:Y2"/>
    <mergeCell ref="Q2:T2"/>
    <mergeCell ref="U2:U3"/>
    <mergeCell ref="AE2:AE3"/>
    <mergeCell ref="Z2:Z3"/>
    <mergeCell ref="AA2:AA3"/>
    <mergeCell ref="AB2:AB3"/>
    <mergeCell ref="AC2:AC3"/>
    <mergeCell ref="AD2:AD3"/>
    <mergeCell ref="E2:F2"/>
    <mergeCell ref="G2:H2"/>
    <mergeCell ref="A2:B3"/>
    <mergeCell ref="P2:P3"/>
    <mergeCell ref="O2:O3"/>
  </mergeCells>
  <pageMargins left="0" right="0" top="0" bottom="0" header="0" footer="0"/>
  <pageSetup paperSize="9" scale="65" orientation="landscape" horizontalDpi="180" verticalDpi="180" r:id="rId1"/>
  <headerFooter>
    <oddHeader>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42"/>
  <sheetViews>
    <sheetView zoomScale="85" zoomScaleNormal="85" workbookViewId="0">
      <selection activeCell="A28" sqref="A28"/>
    </sheetView>
  </sheetViews>
  <sheetFormatPr defaultColWidth="16.5703125" defaultRowHeight="15.75"/>
  <cols>
    <col min="1" max="1" width="24.42578125" style="21" customWidth="1"/>
    <col min="2" max="2" width="13.28515625" style="21" customWidth="1"/>
    <col min="3" max="3" width="18.140625" style="21" customWidth="1"/>
    <col min="4" max="4" width="17.85546875" style="21" customWidth="1"/>
    <col min="5" max="5" width="19.5703125" style="21" customWidth="1"/>
    <col min="6" max="6" width="20.42578125" style="21" customWidth="1"/>
    <col min="7" max="7" width="17.28515625" style="21" customWidth="1"/>
    <col min="8" max="8" width="20.85546875" style="21" customWidth="1"/>
    <col min="9" max="9" width="18.140625" style="21" customWidth="1"/>
    <col min="10" max="10" width="14.7109375" style="21" customWidth="1"/>
    <col min="11" max="11" width="18.28515625" style="21" customWidth="1"/>
    <col min="12" max="16384" width="16.5703125" style="21"/>
  </cols>
  <sheetData>
    <row r="1" spans="1:11" ht="18.75">
      <c r="A1" s="37" t="s">
        <v>112</v>
      </c>
      <c r="B1" s="37"/>
      <c r="C1" s="37"/>
      <c r="D1" s="37"/>
      <c r="E1" s="37"/>
      <c r="F1" s="37"/>
      <c r="G1" s="37"/>
      <c r="H1" s="37"/>
      <c r="I1" s="37"/>
      <c r="J1" s="37"/>
      <c r="K1" s="29">
        <v>44028</v>
      </c>
    </row>
    <row r="2" spans="1:11" ht="27" customHeight="1">
      <c r="A2" s="38" t="s">
        <v>180</v>
      </c>
      <c r="B2" s="38" t="s">
        <v>17</v>
      </c>
      <c r="C2" s="38" t="s">
        <v>18</v>
      </c>
      <c r="D2" s="40" t="s">
        <v>19</v>
      </c>
      <c r="E2" s="41"/>
      <c r="F2" s="42"/>
      <c r="G2" s="40" t="s">
        <v>20</v>
      </c>
      <c r="H2" s="41"/>
      <c r="I2" s="42"/>
      <c r="J2" s="38" t="s">
        <v>181</v>
      </c>
      <c r="K2" s="38" t="s">
        <v>182</v>
      </c>
    </row>
    <row r="3" spans="1:11" ht="24.75" customHeight="1">
      <c r="A3" s="38"/>
      <c r="B3" s="38"/>
      <c r="C3" s="38"/>
      <c r="D3" s="22" t="s">
        <v>183</v>
      </c>
      <c r="E3" s="22" t="s">
        <v>184</v>
      </c>
      <c r="F3" s="22" t="s">
        <v>185</v>
      </c>
      <c r="G3" s="22" t="s">
        <v>183</v>
      </c>
      <c r="H3" s="22" t="s">
        <v>184</v>
      </c>
      <c r="I3" s="22" t="s">
        <v>186</v>
      </c>
      <c r="J3" s="38"/>
      <c r="K3" s="38"/>
    </row>
    <row r="4" spans="1:11" ht="20.25" customHeight="1">
      <c r="A4" s="19" t="s">
        <v>219</v>
      </c>
      <c r="B4" s="23" t="s">
        <v>3</v>
      </c>
      <c r="C4" s="23" t="s">
        <v>139</v>
      </c>
      <c r="D4" s="23" t="s">
        <v>3</v>
      </c>
      <c r="E4" s="24" t="s">
        <v>187</v>
      </c>
      <c r="F4" s="23" t="s">
        <v>197</v>
      </c>
      <c r="G4" s="23" t="s">
        <v>3</v>
      </c>
      <c r="H4" s="23" t="s">
        <v>189</v>
      </c>
      <c r="I4" s="23" t="s">
        <v>197</v>
      </c>
      <c r="J4" s="23" t="s">
        <v>190</v>
      </c>
      <c r="K4" s="23" t="s">
        <v>208</v>
      </c>
    </row>
    <row r="5" spans="1:11" ht="31.5">
      <c r="A5" s="19" t="s">
        <v>84</v>
      </c>
      <c r="B5" s="24" t="s">
        <v>2</v>
      </c>
      <c r="C5" s="24" t="s">
        <v>84</v>
      </c>
      <c r="D5" s="23" t="s">
        <v>220</v>
      </c>
      <c r="E5" s="24" t="s">
        <v>187</v>
      </c>
      <c r="F5" s="24" t="s">
        <v>188</v>
      </c>
      <c r="G5" s="24" t="s">
        <v>2</v>
      </c>
      <c r="H5" s="24" t="s">
        <v>189</v>
      </c>
      <c r="I5" s="24" t="s">
        <v>188</v>
      </c>
      <c r="J5" s="25" t="s">
        <v>190</v>
      </c>
      <c r="K5" s="24" t="s">
        <v>191</v>
      </c>
    </row>
    <row r="6" spans="1:11" ht="47.25">
      <c r="A6" s="19" t="s">
        <v>12</v>
      </c>
      <c r="B6" s="23" t="s">
        <v>4</v>
      </c>
      <c r="C6" s="23" t="s">
        <v>14</v>
      </c>
      <c r="D6" s="23" t="s">
        <v>221</v>
      </c>
      <c r="E6" s="24" t="s">
        <v>187</v>
      </c>
      <c r="F6" s="24" t="s">
        <v>192</v>
      </c>
      <c r="G6" s="23" t="s">
        <v>193</v>
      </c>
      <c r="H6" s="24" t="s">
        <v>194</v>
      </c>
      <c r="I6" s="24" t="s">
        <v>195</v>
      </c>
      <c r="J6" s="25" t="s">
        <v>190</v>
      </c>
      <c r="K6" s="23" t="s">
        <v>191</v>
      </c>
    </row>
    <row r="7" spans="1:11" ht="31.5">
      <c r="A7" s="19" t="s">
        <v>9</v>
      </c>
      <c r="B7" s="24" t="s">
        <v>9</v>
      </c>
      <c r="C7" s="24" t="s">
        <v>241</v>
      </c>
      <c r="D7" s="23" t="s">
        <v>9</v>
      </c>
      <c r="E7" s="24" t="s">
        <v>198</v>
      </c>
      <c r="F7" s="24" t="s">
        <v>197</v>
      </c>
      <c r="G7" s="24" t="s">
        <v>199</v>
      </c>
      <c r="H7" s="24" t="s">
        <v>189</v>
      </c>
      <c r="I7" s="24" t="s">
        <v>188</v>
      </c>
      <c r="J7" s="25" t="s">
        <v>190</v>
      </c>
      <c r="K7" s="24" t="s">
        <v>191</v>
      </c>
    </row>
    <row r="8" spans="1:11" ht="20.25" customHeight="1">
      <c r="A8" s="19" t="s">
        <v>5</v>
      </c>
      <c r="B8" s="23" t="s">
        <v>5</v>
      </c>
      <c r="C8" s="23" t="s">
        <v>5</v>
      </c>
      <c r="D8" s="23" t="s">
        <v>200</v>
      </c>
      <c r="E8" s="24" t="s">
        <v>187</v>
      </c>
      <c r="F8" s="24" t="s">
        <v>197</v>
      </c>
      <c r="G8" s="23" t="s">
        <v>200</v>
      </c>
      <c r="H8" s="24" t="s">
        <v>189</v>
      </c>
      <c r="I8" s="24" t="s">
        <v>197</v>
      </c>
      <c r="J8" s="25" t="s">
        <v>190</v>
      </c>
      <c r="K8" s="23" t="s">
        <v>191</v>
      </c>
    </row>
    <row r="9" spans="1:11" ht="52.5" customHeight="1">
      <c r="A9" s="19" t="s">
        <v>11</v>
      </c>
      <c r="B9" s="23" t="s">
        <v>5</v>
      </c>
      <c r="C9" s="23" t="s">
        <v>5</v>
      </c>
      <c r="D9" s="23" t="s">
        <v>200</v>
      </c>
      <c r="E9" s="24" t="s">
        <v>187</v>
      </c>
      <c r="F9" s="24" t="s">
        <v>197</v>
      </c>
      <c r="G9" s="23" t="s">
        <v>201</v>
      </c>
      <c r="H9" s="24" t="s">
        <v>194</v>
      </c>
      <c r="I9" s="24" t="s">
        <v>195</v>
      </c>
      <c r="J9" s="25" t="s">
        <v>190</v>
      </c>
      <c r="K9" s="23" t="s">
        <v>191</v>
      </c>
    </row>
    <row r="10" spans="1:11" ht="24" customHeight="1">
      <c r="A10" s="20" t="s">
        <v>2</v>
      </c>
      <c r="B10" s="26" t="s">
        <v>2</v>
      </c>
      <c r="C10" s="26" t="s">
        <v>22</v>
      </c>
      <c r="D10" s="23" t="s">
        <v>202</v>
      </c>
      <c r="E10" s="27" t="s">
        <v>196</v>
      </c>
      <c r="F10" s="24" t="s">
        <v>222</v>
      </c>
      <c r="G10" s="26" t="s">
        <v>2</v>
      </c>
      <c r="H10" s="27" t="s">
        <v>189</v>
      </c>
      <c r="I10" s="27" t="s">
        <v>197</v>
      </c>
      <c r="J10" s="28" t="s">
        <v>190</v>
      </c>
      <c r="K10" s="27" t="s">
        <v>191</v>
      </c>
    </row>
    <row r="11" spans="1:11" ht="52.5" customHeight="1">
      <c r="A11" s="20" t="s">
        <v>98</v>
      </c>
      <c r="B11" s="26" t="s">
        <v>2</v>
      </c>
      <c r="C11" s="26" t="s">
        <v>22</v>
      </c>
      <c r="D11" s="23" t="s">
        <v>2</v>
      </c>
      <c r="E11" s="27" t="s">
        <v>187</v>
      </c>
      <c r="F11" s="24" t="s">
        <v>188</v>
      </c>
      <c r="G11" s="26" t="s">
        <v>203</v>
      </c>
      <c r="H11" s="27" t="s">
        <v>194</v>
      </c>
      <c r="I11" s="27" t="s">
        <v>188</v>
      </c>
      <c r="J11" s="28" t="s">
        <v>190</v>
      </c>
      <c r="K11" s="27" t="s">
        <v>191</v>
      </c>
    </row>
    <row r="12" spans="1:11" ht="66" customHeight="1">
      <c r="A12" s="19" t="s">
        <v>8</v>
      </c>
      <c r="B12" s="23" t="s">
        <v>3</v>
      </c>
      <c r="C12" s="23" t="s">
        <v>8</v>
      </c>
      <c r="D12" s="23" t="s">
        <v>3</v>
      </c>
      <c r="E12" s="24" t="s">
        <v>187</v>
      </c>
      <c r="F12" s="23" t="s">
        <v>188</v>
      </c>
      <c r="G12" s="23" t="s">
        <v>204</v>
      </c>
      <c r="H12" s="23" t="s">
        <v>205</v>
      </c>
      <c r="I12" s="23" t="s">
        <v>206</v>
      </c>
      <c r="J12" s="25" t="s">
        <v>207</v>
      </c>
      <c r="K12" s="23" t="s">
        <v>208</v>
      </c>
    </row>
    <row r="13" spans="1:11" ht="66" customHeight="1">
      <c r="A13" s="19" t="s">
        <v>13</v>
      </c>
      <c r="B13" s="23" t="s">
        <v>3</v>
      </c>
      <c r="C13" s="23" t="s">
        <v>8</v>
      </c>
      <c r="D13" s="23" t="s">
        <v>209</v>
      </c>
      <c r="E13" s="24" t="s">
        <v>187</v>
      </c>
      <c r="F13" s="23" t="s">
        <v>210</v>
      </c>
      <c r="G13" s="23" t="s">
        <v>204</v>
      </c>
      <c r="H13" s="23" t="s">
        <v>205</v>
      </c>
      <c r="I13" s="23" t="s">
        <v>206</v>
      </c>
      <c r="J13" s="25" t="s">
        <v>207</v>
      </c>
      <c r="K13" s="23" t="s">
        <v>208</v>
      </c>
    </row>
    <row r="14" spans="1:11" ht="21.75" customHeight="1">
      <c r="A14" s="20" t="s">
        <v>3</v>
      </c>
      <c r="B14" s="26" t="s">
        <v>3</v>
      </c>
      <c r="C14" s="26" t="s">
        <v>3</v>
      </c>
      <c r="D14" s="23" t="s">
        <v>3</v>
      </c>
      <c r="E14" s="27" t="s">
        <v>187</v>
      </c>
      <c r="F14" s="24" t="s">
        <v>197</v>
      </c>
      <c r="G14" s="26" t="s">
        <v>3</v>
      </c>
      <c r="H14" s="27" t="s">
        <v>189</v>
      </c>
      <c r="I14" s="27" t="s">
        <v>188</v>
      </c>
      <c r="J14" s="28" t="s">
        <v>190</v>
      </c>
      <c r="K14" s="27" t="s">
        <v>208</v>
      </c>
    </row>
    <row r="15" spans="1:11" ht="47.25">
      <c r="A15" s="20" t="s">
        <v>10</v>
      </c>
      <c r="B15" s="26" t="s">
        <v>3</v>
      </c>
      <c r="C15" s="26" t="s">
        <v>3</v>
      </c>
      <c r="D15" s="26" t="s">
        <v>3</v>
      </c>
      <c r="E15" s="27" t="s">
        <v>187</v>
      </c>
      <c r="F15" s="24" t="s">
        <v>197</v>
      </c>
      <c r="G15" s="26" t="s">
        <v>223</v>
      </c>
      <c r="H15" s="27" t="s">
        <v>194</v>
      </c>
      <c r="I15" s="27" t="s">
        <v>195</v>
      </c>
      <c r="J15" s="28" t="s">
        <v>190</v>
      </c>
      <c r="K15" s="27" t="s">
        <v>208</v>
      </c>
    </row>
    <row r="16" spans="1:11" ht="47.25">
      <c r="A16" s="19" t="s">
        <v>6</v>
      </c>
      <c r="B16" s="23" t="s">
        <v>4</v>
      </c>
      <c r="C16" s="26" t="s">
        <v>6</v>
      </c>
      <c r="D16" s="23" t="s">
        <v>193</v>
      </c>
      <c r="E16" s="24" t="s">
        <v>187</v>
      </c>
      <c r="F16" s="24" t="s">
        <v>224</v>
      </c>
      <c r="G16" s="26" t="s">
        <v>193</v>
      </c>
      <c r="H16" s="27" t="s">
        <v>194</v>
      </c>
      <c r="I16" s="27" t="s">
        <v>195</v>
      </c>
      <c r="J16" s="28" t="s">
        <v>190</v>
      </c>
      <c r="K16" s="26" t="s">
        <v>191</v>
      </c>
    </row>
    <row r="17" spans="1:11" ht="63">
      <c r="A17" s="20" t="s">
        <v>141</v>
      </c>
      <c r="B17" s="27" t="s">
        <v>140</v>
      </c>
      <c r="C17" s="27" t="s">
        <v>139</v>
      </c>
      <c r="D17" s="23" t="s">
        <v>209</v>
      </c>
      <c r="E17" s="27" t="s">
        <v>187</v>
      </c>
      <c r="F17" s="23" t="s">
        <v>210</v>
      </c>
      <c r="G17" s="23" t="s">
        <v>204</v>
      </c>
      <c r="H17" s="23" t="s">
        <v>205</v>
      </c>
      <c r="I17" s="23" t="s">
        <v>206</v>
      </c>
      <c r="J17" s="25" t="s">
        <v>207</v>
      </c>
      <c r="K17" s="23" t="s">
        <v>208</v>
      </c>
    </row>
    <row r="18" spans="1:11" ht="28.5" customHeight="1">
      <c r="A18" s="19" t="s">
        <v>4</v>
      </c>
      <c r="B18" s="23" t="s">
        <v>4</v>
      </c>
      <c r="C18" s="23" t="s">
        <v>4</v>
      </c>
      <c r="D18" s="23" t="s">
        <v>4</v>
      </c>
      <c r="E18" s="24" t="s">
        <v>196</v>
      </c>
      <c r="F18" s="24" t="s">
        <v>212</v>
      </c>
      <c r="G18" s="23" t="s">
        <v>4</v>
      </c>
      <c r="H18" s="24" t="s">
        <v>189</v>
      </c>
      <c r="I18" s="24" t="s">
        <v>197</v>
      </c>
      <c r="J18" s="25" t="s">
        <v>190</v>
      </c>
      <c r="K18" s="23" t="s">
        <v>191</v>
      </c>
    </row>
    <row r="19" spans="1:11" ht="28.5" customHeight="1">
      <c r="A19" s="20" t="s">
        <v>250</v>
      </c>
      <c r="B19" s="26" t="s">
        <v>87</v>
      </c>
      <c r="C19" s="26" t="s">
        <v>87</v>
      </c>
      <c r="D19" s="26" t="s">
        <v>211</v>
      </c>
      <c r="E19" s="24" t="s">
        <v>187</v>
      </c>
      <c r="F19" s="23" t="s">
        <v>188</v>
      </c>
      <c r="G19" s="26" t="s">
        <v>2</v>
      </c>
      <c r="H19" s="27" t="s">
        <v>189</v>
      </c>
      <c r="I19" s="27" t="s">
        <v>197</v>
      </c>
      <c r="J19" s="28" t="s">
        <v>190</v>
      </c>
      <c r="K19" s="23" t="s">
        <v>208</v>
      </c>
    </row>
    <row r="20" spans="1:11" ht="47.25">
      <c r="A20" s="20" t="s">
        <v>254</v>
      </c>
      <c r="B20" s="26" t="s">
        <v>87</v>
      </c>
      <c r="C20" s="26" t="s">
        <v>87</v>
      </c>
      <c r="D20" s="26" t="s">
        <v>211</v>
      </c>
      <c r="E20" s="24" t="s">
        <v>187</v>
      </c>
      <c r="F20" s="23" t="s">
        <v>188</v>
      </c>
      <c r="G20" s="23" t="s">
        <v>213</v>
      </c>
      <c r="H20" s="24" t="s">
        <v>194</v>
      </c>
      <c r="I20" s="24" t="s">
        <v>195</v>
      </c>
      <c r="J20" s="25" t="s">
        <v>190</v>
      </c>
      <c r="K20" s="23" t="s">
        <v>208</v>
      </c>
    </row>
    <row r="21" spans="1:11" ht="24" customHeight="1">
      <c r="A21" s="20" t="s">
        <v>242</v>
      </c>
      <c r="B21" s="26" t="s">
        <v>174</v>
      </c>
      <c r="C21" s="26" t="s">
        <v>175</v>
      </c>
      <c r="D21" s="23" t="s">
        <v>2</v>
      </c>
      <c r="E21" s="27" t="s">
        <v>187</v>
      </c>
      <c r="F21" s="24" t="s">
        <v>188</v>
      </c>
      <c r="G21" s="26" t="s">
        <v>174</v>
      </c>
      <c r="H21" s="27" t="s">
        <v>189</v>
      </c>
      <c r="I21" s="27" t="s">
        <v>188</v>
      </c>
      <c r="J21" s="28" t="s">
        <v>190</v>
      </c>
      <c r="K21" s="27" t="s">
        <v>191</v>
      </c>
    </row>
    <row r="22" spans="1:11" ht="47.25">
      <c r="A22" s="20" t="s">
        <v>243</v>
      </c>
      <c r="B22" s="26" t="s">
        <v>174</v>
      </c>
      <c r="C22" s="26" t="s">
        <v>175</v>
      </c>
      <c r="D22" s="23" t="s">
        <v>2</v>
      </c>
      <c r="E22" s="27" t="s">
        <v>187</v>
      </c>
      <c r="F22" s="24" t="s">
        <v>188</v>
      </c>
      <c r="G22" s="26" t="s">
        <v>223</v>
      </c>
      <c r="H22" s="27" t="s">
        <v>194</v>
      </c>
      <c r="I22" s="27" t="s">
        <v>195</v>
      </c>
      <c r="J22" s="28" t="s">
        <v>190</v>
      </c>
      <c r="K22" s="27" t="s">
        <v>191</v>
      </c>
    </row>
    <row r="23" spans="1:11" ht="31.5">
      <c r="A23" s="19" t="s">
        <v>89</v>
      </c>
      <c r="B23" s="23" t="s">
        <v>89</v>
      </c>
      <c r="C23" s="23" t="s">
        <v>87</v>
      </c>
      <c r="D23" s="23" t="s">
        <v>211</v>
      </c>
      <c r="E23" s="24" t="s">
        <v>187</v>
      </c>
      <c r="F23" s="23" t="s">
        <v>188</v>
      </c>
      <c r="G23" s="23" t="s">
        <v>244</v>
      </c>
      <c r="H23" s="24" t="s">
        <v>225</v>
      </c>
      <c r="I23" s="24" t="s">
        <v>188</v>
      </c>
      <c r="J23" s="25" t="s">
        <v>190</v>
      </c>
      <c r="K23" s="23" t="s">
        <v>208</v>
      </c>
    </row>
    <row r="24" spans="1:11" ht="47.25">
      <c r="A24" s="19" t="s">
        <v>214</v>
      </c>
      <c r="B24" s="23" t="s">
        <v>89</v>
      </c>
      <c r="C24" s="23" t="s">
        <v>87</v>
      </c>
      <c r="D24" s="23" t="s">
        <v>211</v>
      </c>
      <c r="E24" s="24" t="s">
        <v>187</v>
      </c>
      <c r="F24" s="23" t="s">
        <v>188</v>
      </c>
      <c r="G24" s="23" t="s">
        <v>215</v>
      </c>
      <c r="H24" s="24" t="s">
        <v>194</v>
      </c>
      <c r="I24" s="24" t="s">
        <v>188</v>
      </c>
      <c r="J24" s="25" t="s">
        <v>190</v>
      </c>
      <c r="K24" s="23" t="s">
        <v>208</v>
      </c>
    </row>
    <row r="25" spans="1:11" ht="47.25">
      <c r="A25" s="20" t="s">
        <v>245</v>
      </c>
      <c r="B25" s="26" t="s">
        <v>246</v>
      </c>
      <c r="C25" s="26" t="s">
        <v>246</v>
      </c>
      <c r="D25" s="26" t="s">
        <v>246</v>
      </c>
      <c r="E25" s="24" t="s">
        <v>187</v>
      </c>
      <c r="F25" s="23" t="s">
        <v>247</v>
      </c>
      <c r="G25" s="23" t="s">
        <v>248</v>
      </c>
      <c r="H25" s="24" t="s">
        <v>194</v>
      </c>
      <c r="I25" s="24" t="s">
        <v>195</v>
      </c>
      <c r="J25" s="25" t="s">
        <v>190</v>
      </c>
      <c r="K25" s="23" t="s">
        <v>191</v>
      </c>
    </row>
    <row r="26" spans="1:11" ht="21.75" customHeight="1">
      <c r="A26" s="20" t="s">
        <v>16</v>
      </c>
      <c r="B26" s="27" t="s">
        <v>1</v>
      </c>
      <c r="C26" s="27" t="s">
        <v>21</v>
      </c>
      <c r="D26" s="26" t="s">
        <v>9</v>
      </c>
      <c r="E26" s="27" t="s">
        <v>196</v>
      </c>
      <c r="F26" s="24" t="s">
        <v>197</v>
      </c>
      <c r="G26" s="27" t="s">
        <v>16</v>
      </c>
      <c r="H26" s="27" t="s">
        <v>189</v>
      </c>
      <c r="I26" s="27" t="s">
        <v>188</v>
      </c>
      <c r="J26" s="28" t="s">
        <v>190</v>
      </c>
      <c r="K26" s="27" t="s">
        <v>191</v>
      </c>
    </row>
    <row r="27" spans="1:11" ht="21.75" customHeight="1">
      <c r="A27" s="20" t="s">
        <v>246</v>
      </c>
      <c r="B27" s="26" t="s">
        <v>246</v>
      </c>
      <c r="C27" s="26" t="s">
        <v>246</v>
      </c>
      <c r="D27" s="26" t="s">
        <v>246</v>
      </c>
      <c r="E27" s="24" t="s">
        <v>187</v>
      </c>
      <c r="F27" s="23" t="s">
        <v>247</v>
      </c>
      <c r="G27" s="23" t="s">
        <v>4</v>
      </c>
      <c r="H27" s="27" t="s">
        <v>189</v>
      </c>
      <c r="I27" s="27" t="s">
        <v>188</v>
      </c>
      <c r="J27" s="28" t="s">
        <v>190</v>
      </c>
      <c r="K27" s="27" t="s">
        <v>191</v>
      </c>
    </row>
    <row r="28" spans="1:11" ht="21.75" hidden="1" customHeight="1">
      <c r="A28" s="20" t="s">
        <v>249</v>
      </c>
      <c r="B28" s="26" t="s">
        <v>1</v>
      </c>
      <c r="C28" s="26" t="s">
        <v>87</v>
      </c>
      <c r="D28" s="26" t="s">
        <v>211</v>
      </c>
      <c r="E28" s="24" t="s">
        <v>187</v>
      </c>
      <c r="F28" s="23" t="s">
        <v>188</v>
      </c>
      <c r="G28" s="27" t="s">
        <v>1</v>
      </c>
      <c r="H28" s="27" t="s">
        <v>189</v>
      </c>
      <c r="I28" s="27" t="s">
        <v>188</v>
      </c>
      <c r="J28" s="28" t="s">
        <v>190</v>
      </c>
      <c r="K28" s="27" t="s">
        <v>191</v>
      </c>
    </row>
    <row r="29" spans="1:11" ht="21.75" customHeight="1">
      <c r="A29" s="20" t="s">
        <v>1</v>
      </c>
      <c r="B29" s="27" t="s">
        <v>1</v>
      </c>
      <c r="C29" s="27" t="s">
        <v>1</v>
      </c>
      <c r="D29" s="24" t="s">
        <v>1</v>
      </c>
      <c r="E29" s="27" t="s">
        <v>196</v>
      </c>
      <c r="F29" s="24" t="s">
        <v>197</v>
      </c>
      <c r="G29" s="27" t="s">
        <v>1</v>
      </c>
      <c r="H29" s="27" t="s">
        <v>189</v>
      </c>
      <c r="I29" s="27" t="s">
        <v>188</v>
      </c>
      <c r="J29" s="28" t="s">
        <v>190</v>
      </c>
      <c r="K29" s="27" t="s">
        <v>191</v>
      </c>
    </row>
    <row r="30" spans="1:11" ht="21.75" customHeight="1">
      <c r="A30" s="19" t="s">
        <v>229</v>
      </c>
      <c r="B30" s="23" t="s">
        <v>87</v>
      </c>
      <c r="C30" s="23"/>
      <c r="D30" s="23"/>
      <c r="E30" s="23"/>
      <c r="F30" s="23"/>
      <c r="G30" s="23" t="s">
        <v>2</v>
      </c>
      <c r="H30" s="24" t="s">
        <v>189</v>
      </c>
      <c r="I30" s="24" t="s">
        <v>188</v>
      </c>
      <c r="J30" s="25" t="s">
        <v>190</v>
      </c>
      <c r="K30" s="23"/>
    </row>
    <row r="31" spans="1:11" ht="47.25">
      <c r="A31" s="19" t="s">
        <v>230</v>
      </c>
      <c r="B31" s="23" t="s">
        <v>87</v>
      </c>
      <c r="C31" s="23"/>
      <c r="D31" s="23"/>
      <c r="E31" s="23"/>
      <c r="F31" s="23"/>
      <c r="G31" s="23" t="s">
        <v>213</v>
      </c>
      <c r="H31" s="24" t="s">
        <v>194</v>
      </c>
      <c r="I31" s="24" t="s">
        <v>195</v>
      </c>
      <c r="J31" s="25" t="s">
        <v>190</v>
      </c>
      <c r="K31" s="23"/>
    </row>
    <row r="32" spans="1:11" ht="47.25">
      <c r="A32" s="19" t="s">
        <v>216</v>
      </c>
      <c r="B32" s="23" t="s">
        <v>14</v>
      </c>
      <c r="C32" s="23"/>
      <c r="D32" s="23"/>
      <c r="E32" s="23"/>
      <c r="F32" s="23"/>
      <c r="G32" s="23" t="s">
        <v>223</v>
      </c>
      <c r="H32" s="24" t="s">
        <v>194</v>
      </c>
      <c r="I32" s="24" t="s">
        <v>195</v>
      </c>
      <c r="J32" s="25" t="s">
        <v>190</v>
      </c>
      <c r="K32" s="23" t="s">
        <v>208</v>
      </c>
    </row>
    <row r="33" spans="1:11" ht="63">
      <c r="A33" s="19" t="s">
        <v>217</v>
      </c>
      <c r="B33" s="23" t="s">
        <v>14</v>
      </c>
      <c r="C33" s="23"/>
      <c r="D33" s="23"/>
      <c r="E33" s="23"/>
      <c r="F33" s="23"/>
      <c r="G33" s="23" t="s">
        <v>218</v>
      </c>
      <c r="H33" s="23" t="s">
        <v>205</v>
      </c>
      <c r="I33" s="23" t="s">
        <v>206</v>
      </c>
      <c r="J33" s="25" t="s">
        <v>207</v>
      </c>
      <c r="K33" s="23" t="s">
        <v>208</v>
      </c>
    </row>
    <row r="34" spans="1:11" ht="20.25" customHeight="1">
      <c r="A34" s="19" t="s">
        <v>39</v>
      </c>
      <c r="B34" s="23" t="s">
        <v>39</v>
      </c>
      <c r="C34" s="23"/>
      <c r="D34" s="23"/>
      <c r="E34" s="23"/>
      <c r="F34" s="23"/>
      <c r="G34" s="23"/>
      <c r="H34" s="23"/>
      <c r="I34" s="23"/>
      <c r="J34" s="25"/>
      <c r="K34" s="23"/>
    </row>
    <row r="35" spans="1:11" s="30" customFormat="1" ht="24.75" customHeight="1">
      <c r="A35" s="43" t="s">
        <v>240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</row>
    <row r="36" spans="1:11" ht="63">
      <c r="A36" s="19" t="s">
        <v>228</v>
      </c>
      <c r="B36" s="24" t="s">
        <v>228</v>
      </c>
      <c r="C36" s="24" t="s">
        <v>139</v>
      </c>
      <c r="D36" s="23" t="s">
        <v>209</v>
      </c>
      <c r="E36" s="24" t="s">
        <v>187</v>
      </c>
      <c r="F36" s="23" t="s">
        <v>210</v>
      </c>
      <c r="G36" s="23" t="s">
        <v>218</v>
      </c>
      <c r="H36" s="23" t="s">
        <v>205</v>
      </c>
      <c r="I36" s="23" t="s">
        <v>206</v>
      </c>
      <c r="J36" s="25" t="s">
        <v>207</v>
      </c>
      <c r="K36" s="23" t="s">
        <v>208</v>
      </c>
    </row>
    <row r="37" spans="1:11" ht="47.25">
      <c r="A37" s="19" t="s">
        <v>239</v>
      </c>
      <c r="B37" s="24" t="s">
        <v>239</v>
      </c>
      <c r="C37" s="24" t="s">
        <v>239</v>
      </c>
      <c r="D37" s="23" t="s">
        <v>209</v>
      </c>
      <c r="E37" s="24" t="s">
        <v>187</v>
      </c>
      <c r="F37" s="23" t="s">
        <v>210</v>
      </c>
      <c r="G37" s="23" t="s">
        <v>239</v>
      </c>
      <c r="H37" s="24" t="s">
        <v>194</v>
      </c>
      <c r="I37" s="24" t="s">
        <v>195</v>
      </c>
      <c r="J37" s="25" t="s">
        <v>190</v>
      </c>
      <c r="K37" s="23" t="s">
        <v>208</v>
      </c>
    </row>
    <row r="38" spans="1:11" ht="63">
      <c r="A38" s="19" t="s">
        <v>231</v>
      </c>
      <c r="B38" s="23" t="s">
        <v>231</v>
      </c>
      <c r="C38" s="23" t="s">
        <v>231</v>
      </c>
      <c r="D38" s="23" t="s">
        <v>232</v>
      </c>
      <c r="E38" s="24" t="s">
        <v>187</v>
      </c>
      <c r="F38" s="24" t="s">
        <v>224</v>
      </c>
      <c r="G38" s="23" t="s">
        <v>233</v>
      </c>
      <c r="H38" s="23" t="s">
        <v>205</v>
      </c>
      <c r="I38" s="23" t="s">
        <v>206</v>
      </c>
      <c r="J38" s="25" t="s">
        <v>207</v>
      </c>
      <c r="K38" s="23" t="s">
        <v>208</v>
      </c>
    </row>
    <row r="39" spans="1:11" ht="63">
      <c r="A39" s="19" t="s">
        <v>234</v>
      </c>
      <c r="B39" s="23" t="s">
        <v>235</v>
      </c>
      <c r="C39" s="23" t="s">
        <v>231</v>
      </c>
      <c r="D39" s="23" t="s">
        <v>236</v>
      </c>
      <c r="E39" s="24" t="s">
        <v>187</v>
      </c>
      <c r="F39" s="24" t="s">
        <v>224</v>
      </c>
      <c r="G39" s="23" t="s">
        <v>204</v>
      </c>
      <c r="H39" s="23" t="s">
        <v>205</v>
      </c>
      <c r="I39" s="23" t="s">
        <v>206</v>
      </c>
      <c r="J39" s="25" t="s">
        <v>207</v>
      </c>
      <c r="K39" s="23" t="s">
        <v>208</v>
      </c>
    </row>
    <row r="40" spans="1:11" ht="63">
      <c r="A40" s="19" t="s">
        <v>237</v>
      </c>
      <c r="B40" s="23" t="s">
        <v>237</v>
      </c>
      <c r="C40" s="23" t="s">
        <v>237</v>
      </c>
      <c r="D40" s="23" t="s">
        <v>209</v>
      </c>
      <c r="E40" s="27" t="s">
        <v>187</v>
      </c>
      <c r="F40" s="23" t="s">
        <v>210</v>
      </c>
      <c r="G40" s="23" t="s">
        <v>238</v>
      </c>
      <c r="H40" s="23" t="s">
        <v>205</v>
      </c>
      <c r="I40" s="23" t="s">
        <v>206</v>
      </c>
      <c r="J40" s="25" t="s">
        <v>207</v>
      </c>
      <c r="K40" s="23" t="s">
        <v>208</v>
      </c>
    </row>
    <row r="41" spans="1:11" ht="63">
      <c r="A41" s="19" t="s">
        <v>14</v>
      </c>
      <c r="B41" s="23" t="s">
        <v>14</v>
      </c>
      <c r="C41" s="23" t="s">
        <v>239</v>
      </c>
      <c r="D41" s="23" t="s">
        <v>209</v>
      </c>
      <c r="E41" s="24" t="s">
        <v>187</v>
      </c>
      <c r="F41" s="23" t="s">
        <v>210</v>
      </c>
      <c r="G41" s="23" t="s">
        <v>218</v>
      </c>
      <c r="H41" s="23" t="s">
        <v>205</v>
      </c>
      <c r="I41" s="23" t="s">
        <v>206</v>
      </c>
      <c r="J41" s="25" t="s">
        <v>207</v>
      </c>
      <c r="K41" s="23" t="s">
        <v>208</v>
      </c>
    </row>
    <row r="42" spans="1:11">
      <c r="A42" s="39" t="s">
        <v>251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</row>
  </sheetData>
  <mergeCells count="10">
    <mergeCell ref="A1:J1"/>
    <mergeCell ref="K2:K3"/>
    <mergeCell ref="A42:K42"/>
    <mergeCell ref="A2:A3"/>
    <mergeCell ref="B2:B3"/>
    <mergeCell ref="C2:C3"/>
    <mergeCell ref="D2:F2"/>
    <mergeCell ref="G2:I2"/>
    <mergeCell ref="J2:J3"/>
    <mergeCell ref="A35:K35"/>
  </mergeCells>
  <pageMargins left="0" right="0" top="0" bottom="0" header="0" footer="0"/>
  <pageSetup paperSize="9" scale="71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Умывальники</vt:lpstr>
      <vt:lpstr>Унитазы-вес штук на поддоне</vt:lpstr>
      <vt:lpstr>Комплектация унитазов-компактов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2020-07-21T14:05:39Z</dcterms:modified>
</cp:coreProperties>
</file>